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2.gif" ContentType="image/gif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2.vml" ContentType="application/vnd.openxmlformats-officedocument.vmlDrawing"/>
  <Override PartName="/xl/drawings/drawing3.xml" ContentType="application/vnd.openxmlformats-officedocument.drawing+xml"/>
  <Override PartName="/xl/drawings/vmlDrawing3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vmlDrawing4.vml" ContentType="application/vnd.openxmlformats-officedocument.vmlDrawing"/>
  <Override PartName="/xl/drawings/_rels/drawing1.xml.rels" ContentType="application/vnd.openxmlformats-package.relationship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ckblatt und Vorbemerkungen" sheetId="1" state="visible" r:id="rId2"/>
    <sheet name="Numerisch 1908" sheetId="2" state="visible" r:id="rId3"/>
    <sheet name="Alphabetisch 1908" sheetId="3" state="visible" r:id="rId4"/>
    <sheet name="Numerisch 1909" sheetId="4" state="visible" r:id="rId5"/>
    <sheet name="Alphabetisch 1909" sheetId="5" state="visible" r:id="rId6"/>
    <sheet name="Links" sheetId="6" state="visible" r:id="rId7"/>
    <sheet name="Statistik" sheetId="7" state="visible" r:id="rId8"/>
  </sheets>
  <definedNames>
    <definedName function="false" hidden="false" localSheetId="2" name="_xlnm.Print_Area" vbProcedure="false">'Alphabetisch 1908'!$A:$E</definedName>
    <definedName function="false" hidden="false" localSheetId="2" name="_xlnm.Print_Titles" vbProcedure="false">'Alphabetisch 1908'!$1:$1</definedName>
    <definedName function="false" hidden="true" localSheetId="2" name="_xlnm._FilterDatabase" vbProcedure="false">'Alphabetisch 1908'!$A$1:$M$598</definedName>
    <definedName function="false" hidden="false" localSheetId="4" name="_xlnm.Print_Area" vbProcedure="false">'Alphabetisch 1909'!$A:$C</definedName>
    <definedName function="false" hidden="false" localSheetId="4" name="_xlnm.Print_Titles" vbProcedure="false">'Alphabetisch 1909'!$1:$1</definedName>
    <definedName function="false" hidden="true" localSheetId="4" name="_xlnm._FilterDatabase" vbProcedure="false">'Alphabetisch 1909'!$A$1:$H$667</definedName>
    <definedName function="false" hidden="false" localSheetId="0" name="_xlnm.Print_Area" vbProcedure="false">'Deckblatt und Vorbemerkungen'!$A$1:$J$57,'Deckblatt und Vorbemerkungen'!$K:$S</definedName>
    <definedName function="false" hidden="false" localSheetId="5" name="_xlnm.Print_Area" vbProcedure="false">Links!$1:$1048576</definedName>
    <definedName function="false" hidden="false" localSheetId="1" name="_xlnm.Print_Area" vbProcedure="false">'Numerisch 1908'!$A:$E</definedName>
    <definedName function="false" hidden="false" localSheetId="1" name="_xlnm.Print_Titles" vbProcedure="false">'Numerisch 1908'!$1:$1</definedName>
    <definedName function="false" hidden="true" localSheetId="1" name="_xlnm._FilterDatabase" vbProcedure="false">'Numerisch 1908'!$A$1:$M$598</definedName>
    <definedName function="false" hidden="false" localSheetId="3" name="_xlnm.Print_Area" vbProcedure="false">'Numerisch 1909'!$A:$C</definedName>
    <definedName function="false" hidden="false" localSheetId="3" name="_xlnm.Print_Titles" vbProcedure="false">'Numerisch 1909'!$1:$1</definedName>
    <definedName function="false" hidden="true" localSheetId="3" name="_xlnm._FilterDatabase" vbProcedure="false">'Numerisch 1909'!$A$1:$H$667</definedName>
    <definedName function="false" hidden="false" localSheetId="6" name="_xlnm.Print_Area" vbProcedure="false">Statistik!$1:$1048576</definedName>
    <definedName function="false" hidden="false" localSheetId="6" name="_xlnm.Print_Titles" vbProcedure="false">Statistik!$8:$8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comments2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C6" authorId="0">
      <text>
        <r>
          <rPr>
            <sz val="10"/>
            <rFont val="Arial"/>
            <family val="2"/>
          </rPr>
          <t xml:space="preserve">Hsnr. jetzt nicht mehr vergeben. Lage geschätzt.</t>
        </r>
      </text>
    </comment>
    <comment ref="C7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8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10" authorId="0">
      <text>
        <r>
          <rPr>
            <sz val="10"/>
            <rFont val="Arial"/>
            <family val="2"/>
          </rPr>
          <t xml:space="preserve">Hsnr. 204 und  206 lagen früher auf Grundstück 206</t>
        </r>
      </text>
    </comment>
    <comment ref="C11" authorId="0">
      <text>
        <r>
          <rPr>
            <sz val="10"/>
            <rFont val="Arial"/>
            <family val="2"/>
          </rPr>
          <t xml:space="preserve">Hsnr. 204 und  206 lagen früher auf Grundstück 206</t>
        </r>
      </text>
    </comment>
    <comment ref="C14" authorId="0">
      <text>
        <r>
          <rPr>
            <sz val="10"/>
            <rFont val="Arial"/>
            <family val="2"/>
          </rPr>
          <t xml:space="preserve">Jetzt Oberneulander Landstr. 200c+d</t>
        </r>
      </text>
    </comment>
    <comment ref="C15" authorId="0">
      <text>
        <r>
          <rPr>
            <sz val="10"/>
            <rFont val="Arial"/>
            <family val="2"/>
          </rPr>
          <t xml:space="preserve">Hsnr. seit 1978 nicht mehr vergeben</t>
        </r>
      </text>
    </comment>
    <comment ref="C22" authorId="0">
      <text>
        <r>
          <rPr>
            <sz val="10"/>
            <rFont val="Arial"/>
            <family val="2"/>
          </rPr>
          <t xml:space="preserve">Jetzt Gustav-Brandes-Weg 3</t>
        </r>
      </text>
    </comment>
    <comment ref="C23" authorId="0">
      <text>
        <r>
          <rPr>
            <sz val="10"/>
            <rFont val="Arial"/>
            <family val="2"/>
          </rPr>
          <t xml:space="preserve">Jetzt Gustav-Brandes-Weg 3</t>
        </r>
      </text>
    </comment>
    <comment ref="C24" authorId="0">
      <text>
        <r>
          <rPr>
            <sz val="10"/>
            <rFont val="Arial"/>
            <family val="2"/>
          </rPr>
          <t xml:space="preserve">Hsnr. ist jetzt am hintersten Ende des Waldgärtenweges. Toranlage zum Landgut ist heute Oberneulander Landstr. 189D</t>
        </r>
      </text>
    </comment>
    <comment ref="C27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28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29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30" authorId="0">
      <text>
        <r>
          <rPr>
            <sz val="10"/>
            <rFont val="Arial"/>
            <family val="2"/>
          </rPr>
          <t xml:space="preserve">Hsnr. jetzt nicht mehr vergeben. Jetzt Hoffmanns Park 24</t>
        </r>
      </text>
    </comment>
    <comment ref="C34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C35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C36" authorId="0">
      <text>
        <r>
          <rPr>
            <sz val="10"/>
            <rFont val="Arial"/>
            <family val="2"/>
          </rPr>
          <t xml:space="preserve">Jetzt am Jürgens Holz 22-32</t>
        </r>
      </text>
    </comment>
    <comment ref="C40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C41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C42" authorId="0">
      <text>
        <r>
          <rPr>
            <sz val="10"/>
            <rFont val="Arial"/>
            <family val="2"/>
          </rPr>
          <t xml:space="preserve">Jetzt Am Jürgens Holz 1</t>
        </r>
      </text>
    </comment>
    <comment ref="C48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C49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C50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C61" authorId="0">
      <text>
        <r>
          <rPr>
            <sz val="10"/>
            <rFont val="Arial"/>
            <family val="2"/>
          </rPr>
          <t xml:space="preserve">Jetzt Oberneulander Landstr. 115 b+c</t>
        </r>
      </text>
    </comment>
    <comment ref="C62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C63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C72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C73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C74" authorId="0">
      <text>
        <r>
          <rPr>
            <sz val="10"/>
            <rFont val="Arial"/>
            <family val="2"/>
          </rPr>
          <t xml:space="preserve">Hsnr. jetzt nicht mehr vergeben, jetzt ungefähr Höpkenweg 1-2</t>
        </r>
      </text>
    </comment>
    <comment ref="C75" authorId="0">
      <text>
        <r>
          <rPr>
            <sz val="10"/>
            <rFont val="Arial"/>
            <family val="2"/>
          </rPr>
          <t xml:space="preserve">Hsnr. jetzt nicht mehr vergeben, jetzt ungefähr Höpkenweg 1-2</t>
        </r>
      </text>
    </comment>
    <comment ref="C76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C77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C78" authorId="0">
      <text>
        <r>
          <rPr>
            <sz val="10"/>
            <rFont val="Arial"/>
            <family val="2"/>
          </rPr>
          <t xml:space="preserve">Hsnr. jetzt nicht mehr vergeben. Jetzt Höpkenweg 4</t>
        </r>
      </text>
    </comment>
    <comment ref="C95" authorId="0">
      <text>
        <r>
          <rPr>
            <sz val="10"/>
            <rFont val="Arial"/>
            <family val="2"/>
          </rPr>
          <t xml:space="preserve">1915 abgebrannt</t>
        </r>
      </text>
    </comment>
    <comment ref="C96" authorId="0">
      <text>
        <r>
          <rPr>
            <sz val="10"/>
            <rFont val="Arial"/>
            <family val="2"/>
          </rPr>
          <t xml:space="preserve">1915 abgebrannt</t>
        </r>
      </text>
    </comment>
    <comment ref="C97" authorId="0">
      <text>
        <r>
          <rPr>
            <sz val="10"/>
            <rFont val="Arial"/>
            <family val="2"/>
          </rPr>
          <t xml:space="preserve">1979 abgerissen. Hsnr. ab 1980 nicht mehr vergeben. Jetzt Carl-Dannemann-Weg 1</t>
        </r>
      </text>
    </comment>
    <comment ref="C98" authorId="0">
      <text>
        <r>
          <rPr>
            <sz val="10"/>
            <rFont val="Arial"/>
            <family val="2"/>
          </rPr>
          <t xml:space="preserve">1979 abgerissen. Hsnr. ab 1976 nicht mehr vergeben. Jetzt Carl-Dannemann-Weg 1</t>
        </r>
      </text>
    </comment>
    <comment ref="C99" authorId="0">
      <text>
        <r>
          <rPr>
            <sz val="10"/>
            <rFont val="Arial"/>
            <family val="2"/>
          </rPr>
          <t xml:space="preserve">1979 abgerissen. Hsnr. ab 1979 nicht mehr vergeben. Jetzt Carl-Dannemann-Weg 1</t>
        </r>
      </text>
    </comment>
    <comment ref="C100" authorId="0">
      <text>
        <r>
          <rPr>
            <sz val="10"/>
            <rFont val="Arial"/>
            <family val="2"/>
          </rPr>
          <t xml:space="preserve">1961 abgerissen</t>
        </r>
      </text>
    </comment>
    <comment ref="C101" authorId="0">
      <text>
        <r>
          <rPr>
            <sz val="10"/>
            <rFont val="Arial"/>
            <family val="2"/>
          </rPr>
          <t xml:space="preserve">Wirthschaft Central, 1927 abgerissen.</t>
        </r>
      </text>
    </comment>
    <comment ref="C102" authorId="0">
      <text>
        <r>
          <rPr>
            <sz val="10"/>
            <rFont val="Arial"/>
            <family val="2"/>
          </rPr>
          <t xml:space="preserve">Hsnr.  ab 1928 nicht mehr vergeben. War Heuerlingshaus im Eingangsbereich des Gustav-Adolf-Schreiber-Wegs</t>
        </r>
      </text>
    </comment>
    <comment ref="C103" authorId="0">
      <text>
        <r>
          <rPr>
            <sz val="10"/>
            <rFont val="Arial"/>
            <family val="2"/>
          </rPr>
          <t xml:space="preserve">Hsnr. ab 1928 nicht mehr vergeben. War Heuerlingshaus im Eingangsbereich des Gustav-Adolf-Schreiber-Wegs</t>
        </r>
      </text>
    </comment>
    <comment ref="C106" authorId="0">
      <text>
        <r>
          <rPr>
            <sz val="10"/>
            <rFont val="Arial"/>
            <family val="2"/>
          </rPr>
          <t xml:space="preserve">Jetzt Gemeindehaus, Hohenkampsweg 6</t>
        </r>
      </text>
    </comment>
    <comment ref="C108" authorId="0">
      <text>
        <r>
          <rPr>
            <sz val="10"/>
            <rFont val="Arial"/>
            <family val="2"/>
          </rPr>
          <t xml:space="preserve">Hsnr. bis mind. 1980 noch vergeben, jetzt Hohenkampsweg 1a.</t>
        </r>
      </text>
    </comment>
    <comment ref="C109" authorId="0">
      <text>
        <r>
          <rPr>
            <sz val="10"/>
            <rFont val="Arial"/>
            <family val="2"/>
          </rPr>
          <t xml:space="preserve">Hsnr. 31 liegt jetzt weiter hinten im Park</t>
        </r>
      </text>
    </comment>
    <comment ref="C130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C131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C141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C142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C143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C149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150" authorId="0">
      <text>
        <r>
          <rPr>
            <sz val="10"/>
            <rFont val="Arial"/>
            <family val="2"/>
          </rPr>
          <t xml:space="preserve">Hsnr. nicht mehr vergeben. Jetzt Friedrich-Behrens-Weg 2</t>
        </r>
      </text>
    </comment>
    <comment ref="C160" authorId="0">
      <text>
        <r>
          <rPr>
            <sz val="10"/>
            <rFont val="Arial"/>
            <family val="2"/>
          </rPr>
          <t xml:space="preserve">War ungefähr auf den Grundstücken von Hsnr. 52 - 58</t>
        </r>
      </text>
    </comment>
    <comment ref="C185" authorId="0">
      <text>
        <r>
          <rPr>
            <sz val="10"/>
            <rFont val="Arial"/>
            <family val="2"/>
          </rPr>
          <t xml:space="preserve">Hsnr. jetzt nicht mehr vergeben. Lage wäre heute Rütenhöfe 6a</t>
        </r>
      </text>
    </comment>
    <comment ref="C186" authorId="0">
      <text>
        <r>
          <rPr>
            <sz val="10"/>
            <rFont val="Arial"/>
            <family val="2"/>
          </rPr>
          <t xml:space="preserve">Hsnr. jetzt nicht mehr vergeben. Lage wäre heute Rütenhöfe 6a</t>
        </r>
      </text>
    </comment>
    <comment ref="C187" authorId="0">
      <text>
        <r>
          <rPr>
            <sz val="10"/>
            <rFont val="Arial"/>
            <family val="2"/>
          </rPr>
          <t xml:space="preserve">Jetzt Rütenhöfe 11</t>
        </r>
      </text>
    </comment>
    <comment ref="C195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C196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C209" authorId="0">
      <text>
        <r>
          <rPr>
            <sz val="10"/>
            <rFont val="Arial"/>
            <family val="2"/>
          </rPr>
          <t xml:space="preserve">Lage nicht sicher. Ist jetzt Modersohnweg 2b-d ?</t>
        </r>
      </text>
    </comment>
    <comment ref="C211" authorId="0">
      <text>
        <r>
          <rPr>
            <sz val="10"/>
            <rFont val="Arial"/>
            <family val="2"/>
          </rPr>
          <t xml:space="preserve">Jetzt ROHA Werk</t>
        </r>
      </text>
    </comment>
    <comment ref="C212" authorId="0">
      <text>
        <r>
          <rPr>
            <sz val="10"/>
            <rFont val="Arial"/>
            <family val="2"/>
          </rPr>
          <t xml:space="preserve">Jetzt ROHA Werk</t>
        </r>
      </text>
    </comment>
    <comment ref="C213" authorId="0">
      <text>
        <r>
          <rPr>
            <sz val="10"/>
            <rFont val="Arial"/>
            <family val="2"/>
          </rPr>
          <t xml:space="preserve">Jetzt ROHA Werk</t>
        </r>
      </text>
    </comment>
    <comment ref="C214" authorId="0">
      <text>
        <r>
          <rPr>
            <sz val="10"/>
            <rFont val="Arial"/>
            <family val="2"/>
          </rPr>
          <t xml:space="preserve">Jetzt ROHA Werk</t>
        </r>
      </text>
    </comment>
    <comment ref="C215" authorId="0">
      <text>
        <r>
          <rPr>
            <sz val="10"/>
            <rFont val="Arial"/>
            <family val="2"/>
          </rPr>
          <t xml:space="preserve">Jetzt ROHA Werk</t>
        </r>
      </text>
    </comment>
    <comment ref="C226" authorId="0">
      <text>
        <r>
          <rPr>
            <sz val="10"/>
            <rFont val="Arial"/>
            <family val="2"/>
          </rPr>
          <t xml:space="preserve">Damalige Lage zwischen Krummacherweg Nr. 1 und Nr. 2</t>
        </r>
      </text>
    </comment>
    <comment ref="C229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C230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C231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C232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C236" authorId="0">
      <text>
        <r>
          <rPr>
            <sz val="10"/>
            <rFont val="Arial"/>
            <family val="2"/>
          </rPr>
          <t xml:space="preserve">Hsnr. jetzt nicht mehr vergeben. Jetzt Meta-Rödiger-Weg, die sogenannte Höchte</t>
        </r>
      </text>
    </comment>
    <comment ref="C251" authorId="0">
      <text>
        <r>
          <rPr>
            <sz val="10"/>
            <rFont val="Arial"/>
            <family val="2"/>
          </rPr>
          <t xml:space="preserve">Damalige Lage am Ende des Privatweges kurz hinter 39a</t>
        </r>
      </text>
    </comment>
    <comment ref="C256" authorId="0">
      <text>
        <r>
          <rPr>
            <sz val="10"/>
            <rFont val="Arial"/>
            <family val="2"/>
          </rPr>
          <t xml:space="preserve">Jetzt 45c</t>
        </r>
      </text>
    </comment>
    <comment ref="C257" authorId="0">
      <text>
        <r>
          <rPr>
            <sz val="10"/>
            <rFont val="Arial"/>
            <family val="2"/>
          </rPr>
          <t xml:space="preserve">Jetzt 45a</t>
        </r>
      </text>
    </comment>
    <comment ref="C258" authorId="0">
      <text>
        <r>
          <rPr>
            <sz val="10"/>
            <rFont val="Arial"/>
            <family val="2"/>
          </rPr>
          <t xml:space="preserve">Lag auf den heutigen Grundstücken 49, 49a-f und 51</t>
        </r>
      </text>
    </comment>
    <comment ref="C263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267" authorId="0">
      <text>
        <r>
          <rPr>
            <sz val="10"/>
            <rFont val="Arial"/>
            <family val="2"/>
          </rPr>
          <t xml:space="preserve">Jetzt Vinnenweg 51.</t>
        </r>
      </text>
    </comment>
    <comment ref="C281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C282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C283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C284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C289" authorId="0">
      <text>
        <r>
          <rPr>
            <sz val="10"/>
            <rFont val="Arial"/>
            <family val="2"/>
          </rPr>
          <t xml:space="preserve">Jetzt Nr. 119</t>
        </r>
      </text>
    </comment>
    <comment ref="C295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296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297" authorId="0">
      <text>
        <r>
          <rPr>
            <sz val="10"/>
            <rFont val="Arial"/>
            <family val="2"/>
          </rPr>
          <t xml:space="preserve">Grundstück wurde zur Anlage des Osterholzer Friedhofs verkauft. Abgebrannt um 1910</t>
        </r>
      </text>
    </comment>
    <comment ref="C300" authorId="0">
      <text>
        <r>
          <rPr>
            <sz val="10"/>
            <rFont val="Arial"/>
            <family val="2"/>
          </rPr>
          <t xml:space="preserve">Ab 1955 Kämenadenweg 1</t>
        </r>
      </text>
    </comment>
    <comment ref="C301" authorId="0">
      <text>
        <r>
          <rPr>
            <sz val="10"/>
            <rFont val="Arial"/>
            <family val="2"/>
          </rPr>
          <t xml:space="preserve">Ab 1955 Kämenadenweg 3</t>
        </r>
      </text>
    </comment>
    <comment ref="C302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303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318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319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320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321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322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C323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C336" authorId="0">
      <text>
        <r>
          <rPr>
            <sz val="10"/>
            <rFont val="Arial"/>
            <family val="2"/>
          </rPr>
          <t xml:space="preserve">Am 22.02.2021 abgebrochen.</t>
        </r>
      </text>
    </comment>
    <comment ref="C337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C338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C341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C342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C346" authorId="0">
      <text>
        <r>
          <rPr>
            <sz val="10"/>
            <rFont val="Arial"/>
            <family val="2"/>
          </rPr>
          <t xml:space="preserve">Jetzt Am Heiddamm 41a</t>
        </r>
      </text>
    </comment>
    <comment ref="C348" authorId="0">
      <text>
        <r>
          <rPr>
            <sz val="10"/>
            <rFont val="Arial"/>
            <family val="2"/>
          </rPr>
          <t xml:space="preserve">Hsnr. 35 war ein Doppelhaus, zusammen mit Hsnr. 37</t>
        </r>
      </text>
    </comment>
    <comment ref="C349" authorId="0">
      <text>
        <r>
          <rPr>
            <sz val="10"/>
            <rFont val="Arial"/>
            <family val="2"/>
          </rPr>
          <t xml:space="preserve">Jetzt Am Heiddamm 30b</t>
        </r>
      </text>
    </comment>
    <comment ref="C351" authorId="0">
      <text>
        <r>
          <rPr>
            <sz val="10"/>
            <rFont val="Arial"/>
            <family val="2"/>
          </rPr>
          <t xml:space="preserve">Zweite Doppelhaushälfte von Am Heiddamm 22, Reetdachhaus</t>
        </r>
      </text>
    </comment>
    <comment ref="C353" authorId="0">
      <text>
        <r>
          <rPr>
            <sz val="10"/>
            <rFont val="Arial"/>
            <family val="2"/>
          </rPr>
          <t xml:space="preserve">Lag früher auf der Einfahrt des Paul-Reusche-Wegs</t>
        </r>
      </text>
    </comment>
    <comment ref="C354" authorId="0">
      <text>
        <r>
          <rPr>
            <sz val="10"/>
            <rFont val="Arial"/>
            <family val="2"/>
          </rPr>
          <t xml:space="preserve">Lage war bei heutiger  Hsnr. Auf der Heide 17,17a. Haus wurde Anfang der 60er Jahre abgerissen.</t>
        </r>
      </text>
    </comment>
    <comment ref="C355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C356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C359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C360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C362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C363" authorId="0">
      <text>
        <r>
          <rPr>
            <sz val="10"/>
            <rFont val="Arial"/>
            <family val="2"/>
          </rPr>
          <t xml:space="preserve">Jetzt etwa Rockwinkeler Landstr. 68</t>
        </r>
      </text>
    </comment>
    <comment ref="C367" authorId="0">
      <text>
        <r>
          <rPr>
            <sz val="10"/>
            <rFont val="Arial"/>
            <family val="2"/>
          </rPr>
          <t xml:space="preserve">Kleines Haus rechts vor Hsnr. 73 auf gleichem Grundstück.</t>
        </r>
      </text>
    </comment>
    <comment ref="C371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C372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C374" authorId="0">
      <text>
        <r>
          <rPr>
            <sz val="10"/>
            <rFont val="Arial"/>
            <family val="2"/>
          </rPr>
          <t xml:space="preserve">Am 2.3.2022 abgerissen</t>
        </r>
      </text>
    </comment>
    <comment ref="C378" authorId="0">
      <text>
        <r>
          <rPr>
            <sz val="10"/>
            <rFont val="Arial"/>
            <family val="2"/>
          </rPr>
          <t xml:space="preserve">Hsnr. jetzt nicht mehr vergeben.Wahrscheinlich Doppelhaus mit Nr.44.  Letztmalige Eintragung 1911.</t>
        </r>
      </text>
    </comment>
    <comment ref="C379" authorId="0">
      <text>
        <r>
          <rPr>
            <sz val="10"/>
            <rFont val="Arial"/>
            <family val="2"/>
          </rPr>
          <t xml:space="preserve">Der ehemalige Heidehof. 1995 abgerissen.</t>
        </r>
      </text>
    </comment>
    <comment ref="C380" authorId="0">
      <text>
        <r>
          <rPr>
            <sz val="10"/>
            <rFont val="Arial"/>
            <family val="2"/>
          </rPr>
          <t xml:space="preserve">Das Fachwerkhaus ist Ende der 90er Jahre abgerissen worden.</t>
        </r>
      </text>
    </comment>
    <comment ref="C389" authorId="0">
      <text>
        <r>
          <rPr>
            <sz val="10"/>
            <rFont val="Arial"/>
            <family val="2"/>
          </rPr>
          <t xml:space="preserve">Haus stand noch bis bis mind. Herbst 2014</t>
        </r>
      </text>
    </comment>
    <comment ref="C390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C391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C400" authorId="0">
      <text>
        <r>
          <rPr>
            <sz val="10"/>
            <rFont val="Arial"/>
            <family val="2"/>
          </rPr>
          <t xml:space="preserve">Mühlenweg 17 und 19 waren ein Doppelhaus.</t>
        </r>
      </text>
    </comment>
    <comment ref="C401" authorId="0">
      <text>
        <r>
          <rPr>
            <sz val="10"/>
            <rFont val="Arial"/>
            <family val="2"/>
          </rPr>
          <t xml:space="preserve">Mühlenweg 17 und 19 waren ein Doppelhaus.</t>
        </r>
      </text>
    </comment>
    <comment ref="C421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424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440" authorId="0">
      <text>
        <r>
          <rPr>
            <sz val="10"/>
            <rFont val="Arial"/>
            <family val="2"/>
          </rPr>
          <t xml:space="preserve">Arbeitshypothese, dass Rockwinkel 95f Rockwinkeler Heerstr. 24 geworden ist.</t>
        </r>
      </text>
    </comment>
    <comment ref="C442" authorId="0">
      <text>
        <r>
          <rPr>
            <sz val="10"/>
            <rFont val="Arial"/>
            <family val="2"/>
          </rPr>
          <t xml:space="preserve">Wahrscheinlich jetzt Rockwinkeler Heerstr. 28</t>
        </r>
      </text>
    </comment>
    <comment ref="C456" authorId="0">
      <text>
        <r>
          <rPr>
            <sz val="10"/>
            <rFont val="Arial"/>
            <family val="2"/>
          </rPr>
          <t xml:space="preserve">Später Lindenweg 2</t>
        </r>
      </text>
    </comment>
    <comment ref="C457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463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C464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C465" authorId="0">
      <text>
        <r>
          <rPr>
            <sz val="10"/>
            <rFont val="Arial"/>
            <family val="2"/>
          </rPr>
          <t xml:space="preserve">Ist damals wahrscheinlich Teil des Gebäudeensembles Rockwinkel Nr.105 gewesen.</t>
        </r>
      </text>
    </comment>
    <comment ref="C466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C467" authorId="0">
      <text>
        <r>
          <rPr>
            <sz val="10"/>
            <rFont val="Arial"/>
            <family val="2"/>
          </rPr>
          <t xml:space="preserve">Hsnr. jetzt nicht mehr vergeben. Jetzt Rilkeweg 60b. Haus stand bis ca. 2010.</t>
        </r>
      </text>
    </comment>
    <comment ref="C468" authorId="0">
      <text>
        <r>
          <rPr>
            <sz val="10"/>
            <rFont val="Arial"/>
            <family val="2"/>
          </rPr>
          <t xml:space="preserve">Hsnr. jetzt nicht mehr vergeben. Lage wäre auf Maßolleweg 1.</t>
        </r>
      </text>
    </comment>
    <comment ref="C469" authorId="0">
      <text>
        <r>
          <rPr>
            <sz val="10"/>
            <rFont val="Arial"/>
            <family val="2"/>
          </rPr>
          <t xml:space="preserve">Hsnr. jetzt nicht mehr vergeben. Lage wäre jetzt Barlachweg 17. Die Villa wurde 1974 abgebrochen.</t>
        </r>
      </text>
    </comment>
    <comment ref="C470" authorId="0">
      <text>
        <r>
          <rPr>
            <sz val="10"/>
            <rFont val="Arial"/>
            <family val="2"/>
          </rPr>
          <t xml:space="preserve">Hsnr. jetzt nicht mehr vergeben. Lage wäre jetzt Barlachweg 23.</t>
        </r>
      </text>
    </comment>
    <comment ref="C471" authorId="0">
      <text>
        <r>
          <rPr>
            <sz val="10"/>
            <rFont val="Arial"/>
            <family val="2"/>
          </rPr>
          <t xml:space="preserve">Hsnr. jetzt nicht mehr vergeben. Haus soll noch bestehen und ist jetzt Maßolleweg 10.</t>
        </r>
      </text>
    </comment>
    <comment ref="C475" authorId="0">
      <text>
        <r>
          <rPr>
            <sz val="10"/>
            <rFont val="Arial"/>
            <family val="2"/>
          </rPr>
          <t xml:space="preserve">Hsnr. jetzt nicht mehr vergeben. Jetzt Im Holze 6.</t>
        </r>
      </text>
    </comment>
    <comment ref="C476" authorId="0">
      <text>
        <r>
          <rPr>
            <sz val="10"/>
            <rFont val="Arial"/>
            <family val="2"/>
          </rPr>
          <t xml:space="preserve">Hsnr. jetzt nicht mehr vergeben. Jetzt Im Holze 10.</t>
        </r>
      </text>
    </comment>
    <comment ref="C478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C479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C480" authorId="0">
      <text>
        <r>
          <rPr>
            <sz val="10"/>
            <rFont val="Arial"/>
            <family val="2"/>
          </rPr>
          <t xml:space="preserve">Hsnr. jetzt nicht mehr vergeben. Jetzt 136b.</t>
        </r>
      </text>
    </comment>
    <comment ref="C481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489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C490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C491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C501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C502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C510" authorId="0">
      <text>
        <r>
          <rPr>
            <sz val="10"/>
            <rFont val="Arial"/>
            <family val="2"/>
          </rPr>
          <t xml:space="preserve">Haus ist Dezember 2020 abgerissen worden.</t>
        </r>
      </text>
    </comment>
    <comment ref="C516" authorId="0">
      <text>
        <r>
          <rPr>
            <sz val="10"/>
            <rFont val="Arial"/>
            <family val="2"/>
          </rPr>
          <t xml:space="preserve">Jetzt Oberneulander Heerstr. 34-36</t>
        </r>
      </text>
    </comment>
    <comment ref="C547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C550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551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552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556" authorId="0">
      <text>
        <r>
          <rPr>
            <sz val="10"/>
            <rFont val="Arial"/>
            <family val="2"/>
          </rPr>
          <t xml:space="preserve">Jetzt Oberneulander Heerstr. 7a</t>
        </r>
      </text>
    </comment>
    <comment ref="C557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58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59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60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61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62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67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C579" authorId="0">
      <text>
        <r>
          <rPr>
            <sz val="10"/>
            <rFont val="Arial"/>
            <family val="2"/>
          </rPr>
          <t xml:space="preserve">Im Bereich der Autobahnauffahrt Vahr.</t>
        </r>
      </text>
    </comment>
    <comment ref="C587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592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D24" authorId="0">
      <text>
        <r>
          <rPr>
            <sz val="10"/>
            <rFont val="Arial"/>
            <family val="2"/>
          </rPr>
          <t xml:space="preserve">Toranlage zum Landgut ist heute Oberneulander Landstr. 189D</t>
        </r>
      </text>
    </comment>
    <comment ref="D106" authorId="0">
      <text>
        <r>
          <rPr>
            <sz val="10"/>
            <rFont val="Arial"/>
            <family val="2"/>
          </rPr>
          <t xml:space="preserve">1960 abgerissen</t>
        </r>
      </text>
    </comment>
    <comment ref="D108" authorId="0">
      <text>
        <r>
          <rPr>
            <sz val="10"/>
            <rFont val="Arial"/>
            <family val="2"/>
          </rPr>
          <t xml:space="preserve">Wahrscheinlich zugeörig zum Haus Hoogenkamp</t>
        </r>
      </text>
    </comment>
    <comment ref="D165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166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167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168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202" authorId="0">
      <text>
        <r>
          <rPr>
            <sz val="10"/>
            <rFont val="Arial"/>
            <family val="2"/>
          </rPr>
          <t xml:space="preserve">Bis 1903 wurde Rockw. 3c als Kinder, Georg, Landgut verzeichnet.</t>
        </r>
      </text>
    </comment>
    <comment ref="D232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D295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D296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D297" authorId="0">
      <text>
        <r>
          <rPr>
            <sz val="10"/>
            <rFont val="Arial"/>
            <family val="2"/>
          </rPr>
          <t xml:space="preserve">Grundstück wurde zur Anlage des Osterholzer Friedhofs verkauft.</t>
        </r>
      </text>
    </comment>
    <comment ref="D302" authorId="0">
      <text>
        <r>
          <rPr>
            <sz val="10"/>
            <rFont val="Arial"/>
            <family val="2"/>
          </rPr>
          <t xml:space="preserve">Zuordnung zur Kaemenade 4 kann nicht durch Namensgleichheit der Bewohner belegt werden, wird aber vermutet.</t>
        </r>
      </text>
    </comment>
    <comment ref="D303" authorId="0">
      <text>
        <r>
          <rPr>
            <sz val="10"/>
            <rFont val="Arial"/>
            <family val="2"/>
          </rPr>
          <t xml:space="preserve">Zuordnung zur Kaemenade 4 kann nicht durch Namensgleichheit der Bewohner belegt werden, wird aber vermutet.</t>
        </r>
      </text>
    </comment>
    <comment ref="D322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D323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D362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D363" authorId="0">
      <text>
        <r>
          <rPr>
            <sz val="10"/>
            <rFont val="Arial"/>
            <family val="2"/>
          </rPr>
          <t xml:space="preserve">Genaue Lage nicht sicher.</t>
        </r>
      </text>
    </comment>
    <comment ref="D388" authorId="0">
      <text>
        <r>
          <rPr>
            <sz val="10"/>
            <rFont val="Arial"/>
            <family val="2"/>
          </rPr>
          <t xml:space="preserve">Lage nicht sicher. Konnte wegen der wechselnden Bewohner nicht sicher verortet werden.</t>
        </r>
      </text>
    </comment>
    <comment ref="D421" authorId="0">
      <text>
        <r>
          <rPr>
            <sz val="10"/>
            <rFont val="Arial"/>
            <family val="2"/>
          </rPr>
          <t xml:space="preserve">Lage unklar. Zwischen Gerdes und Bornhöft ? Oder damals schon der Bahnhofswirt in Rockwinkel 96  ?</t>
        </r>
      </text>
    </comment>
    <comment ref="D463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D477" authorId="0">
      <text>
        <r>
          <rPr>
            <sz val="10"/>
            <rFont val="Arial"/>
            <family val="2"/>
          </rPr>
          <t xml:space="preserve">1965 wurde das Haus abgerissen</t>
        </r>
      </text>
    </comment>
    <comment ref="D478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D479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D535" authorId="0">
      <text>
        <r>
          <rPr>
            <sz val="10"/>
            <rFont val="Arial"/>
            <family val="2"/>
          </rPr>
          <t xml:space="preserve">Bis 1907 Rockwinkel 138</t>
        </r>
      </text>
    </comment>
    <comment ref="D537" authorId="0">
      <text>
        <r>
          <rPr>
            <sz val="10"/>
            <rFont val="Arial"/>
            <family val="2"/>
          </rPr>
          <t xml:space="preserve">Bis 1907 Rockwinkel 136</t>
        </r>
      </text>
    </comment>
    <comment ref="D538" authorId="0">
      <text>
        <r>
          <rPr>
            <sz val="10"/>
            <rFont val="Arial"/>
            <family val="2"/>
          </rPr>
          <t xml:space="preserve">Bis 1907 Rockwinkel 137</t>
        </r>
      </text>
    </comment>
    <comment ref="D539" authorId="0">
      <text>
        <r>
          <rPr>
            <sz val="10"/>
            <rFont val="Arial"/>
            <family val="2"/>
          </rPr>
          <t xml:space="preserve">Bis 1907 Rockwinkel 139</t>
        </r>
      </text>
    </comment>
    <comment ref="D540" authorId="0">
      <text>
        <r>
          <rPr>
            <sz val="10"/>
            <rFont val="Arial"/>
            <family val="2"/>
          </rPr>
          <t xml:space="preserve">Bis 1907 Rockwinkel 139a</t>
        </r>
      </text>
    </comment>
    <comment ref="D541" authorId="0">
      <text>
        <r>
          <rPr>
            <sz val="10"/>
            <rFont val="Arial"/>
            <family val="2"/>
          </rPr>
          <t xml:space="preserve">Bis 1907 Rockwinkel 139a</t>
        </r>
      </text>
    </comment>
    <comment ref="D542" authorId="0">
      <text>
        <r>
          <rPr>
            <sz val="10"/>
            <rFont val="Arial"/>
            <family val="2"/>
          </rPr>
          <t xml:space="preserve">Bis 1907 Rockwinkel 139b</t>
        </r>
      </text>
    </comment>
    <comment ref="D543" authorId="0">
      <text>
        <r>
          <rPr>
            <sz val="10"/>
            <rFont val="Arial"/>
            <family val="2"/>
          </rPr>
          <t xml:space="preserve">Bis 1907 Rockwinkel 139b</t>
        </r>
      </text>
    </comment>
    <comment ref="D544" authorId="0">
      <text>
        <r>
          <rPr>
            <sz val="10"/>
            <rFont val="Arial"/>
            <family val="2"/>
          </rPr>
          <t xml:space="preserve">Bis 1907 Rockwinkel 140</t>
        </r>
      </text>
    </comment>
    <comment ref="D545" authorId="0">
      <text>
        <r>
          <rPr>
            <sz val="10"/>
            <rFont val="Arial"/>
            <family val="2"/>
          </rPr>
          <t xml:space="preserve">Bis 1907 Rockwinkel 140</t>
        </r>
      </text>
    </comment>
    <comment ref="D546" authorId="0">
      <text>
        <r>
          <rPr>
            <sz val="10"/>
            <rFont val="Arial"/>
            <family val="2"/>
          </rPr>
          <t xml:space="preserve">Bis 1907 Rockwinkel 141</t>
        </r>
      </text>
    </comment>
    <comment ref="D547" authorId="0">
      <text>
        <r>
          <rPr>
            <sz val="10"/>
            <rFont val="Arial"/>
            <family val="2"/>
          </rPr>
          <t xml:space="preserve">Bis 1907 Rockwinkel 142</t>
        </r>
      </text>
    </comment>
    <comment ref="D548" authorId="0">
      <text>
        <r>
          <rPr>
            <sz val="10"/>
            <rFont val="Arial"/>
            <family val="2"/>
          </rPr>
          <t xml:space="preserve">Bis 1907 Rockwinkel 142</t>
        </r>
      </text>
    </comment>
    <comment ref="D549" authorId="0">
      <text>
        <r>
          <rPr>
            <sz val="10"/>
            <rFont val="Arial"/>
            <family val="2"/>
          </rPr>
          <t xml:space="preserve">Bis 1907 Rockwinkel 142c</t>
        </r>
      </text>
    </comment>
    <comment ref="D550" authorId="0">
      <text>
        <r>
          <rPr>
            <sz val="10"/>
            <rFont val="Arial"/>
            <family val="2"/>
          </rPr>
          <t xml:space="preserve">Bis 1907 Rockwinkel 141a</t>
        </r>
      </text>
    </comment>
    <comment ref="D551" authorId="0">
      <text>
        <r>
          <rPr>
            <sz val="10"/>
            <rFont val="Arial"/>
            <family val="2"/>
          </rPr>
          <t xml:space="preserve">Bis 1907 Rockwinkel 139c</t>
        </r>
      </text>
    </comment>
    <comment ref="D552" authorId="0">
      <text>
        <r>
          <rPr>
            <sz val="10"/>
            <rFont val="Arial"/>
            <family val="2"/>
          </rPr>
          <t xml:space="preserve">Bis 1907 Rockwinkel 141a</t>
        </r>
      </text>
    </comment>
    <comment ref="D567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D575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D576" authorId="0">
      <text>
        <r>
          <rPr>
            <sz val="10"/>
            <rFont val="Arial"/>
            <family val="2"/>
          </rPr>
          <t xml:space="preserve">Bis 1907 Rockwinkel 3f</t>
        </r>
      </text>
    </comment>
    <comment ref="D577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D578" authorId="0">
      <text>
        <r>
          <rPr>
            <sz val="10"/>
            <rFont val="Arial"/>
            <family val="2"/>
          </rPr>
          <t xml:space="preserve">Bis 1907 Rockwinkel 8g</t>
        </r>
      </text>
    </comment>
    <comment ref="D579" authorId="0">
      <text>
        <r>
          <rPr>
            <sz val="10"/>
            <rFont val="Arial"/>
            <family val="2"/>
          </rPr>
          <t xml:space="preserve">Bis 1907 Rockwinkel 10f</t>
        </r>
      </text>
    </comment>
    <comment ref="D580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D581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D582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142c</t>
        </r>
      </text>
    </comment>
    <comment ref="D583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584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585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586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587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141a</t>
        </r>
      </text>
    </comment>
    <comment ref="D588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141</t>
        </r>
      </text>
    </comment>
    <comment ref="D589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140</t>
        </r>
      </text>
    </comment>
    <comment ref="D590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140</t>
        </r>
      </text>
    </comment>
    <comment ref="D591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139b</t>
        </r>
      </text>
    </comment>
    <comment ref="D592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139c</t>
        </r>
      </text>
    </comment>
    <comment ref="D593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139a</t>
        </r>
      </text>
    </comment>
    <comment ref="D594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</t>
        </r>
      </text>
    </comment>
    <comment ref="D595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138</t>
        </r>
      </text>
    </comment>
    <comment ref="D596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138</t>
        </r>
      </text>
    </comment>
    <comment ref="D597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137</t>
        </r>
      </text>
    </comment>
    <comment ref="D598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136</t>
        </r>
      </text>
    </comment>
    <comment ref="E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7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Budrat der Nachfolger von Wendt wird.</t>
        </r>
      </text>
    </comment>
    <comment ref="E23" authorId="0">
      <text>
        <r>
          <rPr>
            <sz val="10"/>
            <rFont val="Arial"/>
            <family val="2"/>
          </rPr>
          <t xml:space="preserve">1909 nicht in Oberneuland oder Rockwinkel verzeichnet.</t>
        </r>
      </text>
    </comment>
    <comment ref="E27" authorId="0">
      <text>
        <r>
          <rPr>
            <sz val="10"/>
            <rFont val="Arial"/>
            <family val="2"/>
          </rPr>
          <t xml:space="preserve">Arbeitshypothese, dass Badestein der Nachfolger von Schumacher war</t>
        </r>
      </text>
    </comment>
    <comment ref="E28" authorId="0">
      <text>
        <r>
          <rPr>
            <sz val="10"/>
            <rFont val="Arial"/>
            <family val="2"/>
          </rPr>
          <t xml:space="preserve">Ab 1934 Nachfolgerbau von Theodor Hoffmann. Ab 1983 Hoffmanns Park 7-13.</t>
        </r>
      </text>
    </comment>
    <comment ref="E31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3" authorId="0">
      <text>
        <r>
          <rPr>
            <sz val="10"/>
            <rFont val="Arial"/>
            <family val="2"/>
          </rPr>
          <t xml:space="preserve">Arbeitshypothese, dass Windhorst der Nachfolger von Ilsemann war</t>
        </r>
      </text>
    </comment>
    <comment ref="E4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57" authorId="0">
      <text>
        <r>
          <rPr>
            <sz val="10"/>
            <rFont val="Arial"/>
            <family val="2"/>
          </rPr>
          <t xml:space="preserve">Arbeitshypothese: C. Hildebrand ist von Oberneuland 27 nach Oberneulander Landstraße 135 gezogen.</t>
        </r>
      </text>
    </comment>
    <comment ref="E62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E63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E66" authorId="0">
      <text>
        <r>
          <rPr>
            <sz val="10"/>
            <rFont val="Arial"/>
            <family val="2"/>
          </rPr>
          <t xml:space="preserve">Bewohner sind 1909 nicht in Oberneuland oder Rockwinkel verzeichnet.</t>
        </r>
      </text>
    </comment>
    <comment ref="E71" authorId="0">
      <text>
        <r>
          <rPr>
            <sz val="10"/>
            <rFont val="Arial"/>
            <family val="2"/>
          </rPr>
          <t xml:space="preserve">Schreibfehler in der Ausgabe 1908, später immer Randwyk genannt</t>
        </r>
      </text>
    </comment>
    <comment ref="E7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8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94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101" authorId="0">
      <text>
        <r>
          <rPr>
            <sz val="10"/>
            <rFont val="Arial"/>
            <family val="2"/>
          </rPr>
          <t xml:space="preserve">Arbeitshypothese, dass Saß der Nachfolger von Dannhauser war</t>
        </r>
      </text>
    </comment>
    <comment ref="E105" authorId="0">
      <text>
        <r>
          <rPr>
            <sz val="10"/>
            <rFont val="Arial"/>
            <family val="2"/>
          </rPr>
          <t xml:space="preserve">Kirchschule, abgebrochen 1964</t>
        </r>
      </text>
    </comment>
    <comment ref="E106" authorId="0">
      <text>
        <r>
          <rPr>
            <sz val="10"/>
            <rFont val="Arial"/>
            <family val="2"/>
          </rPr>
          <t xml:space="preserve">Jetzt Gemeindehaus, Hohenkampsweg 6</t>
        </r>
      </text>
    </comment>
    <comment ref="E110" authorId="0">
      <text>
        <r>
          <rPr>
            <sz val="10"/>
            <rFont val="Arial"/>
            <family val="2"/>
          </rPr>
          <t xml:space="preserve">Arbeitshypothese, dass Martens der Nachfolger von Focke war</t>
        </r>
      </text>
    </comment>
    <comment ref="E121" authorId="0">
      <text>
        <r>
          <rPr>
            <sz val="10"/>
            <rFont val="Arial"/>
            <family val="2"/>
          </rPr>
          <t xml:space="preserve">Arbeitshypothese, dass Renken der Nachfolger von Schreiber war.</t>
        </r>
      </text>
    </comment>
    <comment ref="E129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130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E131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E138" authorId="0">
      <text>
        <r>
          <rPr>
            <sz val="10"/>
            <rFont val="Arial"/>
            <family val="2"/>
          </rPr>
          <t xml:space="preserve">Arbeitshypothese, dass Wilh. Jäger von 1908 auf 1909 von  Oberneuland 70a zum Heiddamm 54 umgezogen ist.</t>
        </r>
      </text>
    </comment>
    <comment ref="E142" authorId="0">
      <text>
        <r>
          <rPr>
            <sz val="10"/>
            <rFont val="Arial"/>
            <family val="2"/>
          </rPr>
          <t xml:space="preserve">Bewohnerin ist 1909 nicht mehr in Oberneuland oder Rockwinkel verzeichnet.</t>
        </r>
      </text>
    </comment>
    <comment ref="E14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5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6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66" authorId="0">
      <text>
        <r>
          <rPr>
            <sz val="10"/>
            <rFont val="Arial"/>
            <family val="2"/>
          </rPr>
          <t xml:space="preserve">Arbeitshypothese, dass Alb. Meyer, mit Alb. Meier identisch ist, und von 1908 auf 1909 von Oberneuland 87b zur Auf der Heide 55 gezogen ist.</t>
        </r>
      </text>
    </comment>
    <comment ref="E167" authorId="0">
      <text>
        <r>
          <rPr>
            <sz val="10"/>
            <rFont val="Arial"/>
            <family val="2"/>
          </rPr>
          <t xml:space="preserve">Arbeitshypothese, dass Lamprecht der Nachfolger von Roselius war.</t>
        </r>
      </text>
    </comment>
    <comment ref="E170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17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74" authorId="0">
      <text>
        <r>
          <rPr>
            <sz val="10"/>
            <rFont val="Arial"/>
            <family val="2"/>
          </rPr>
          <t xml:space="preserve">Arbeitshypothese, dass Lamprecht von 1908 auf 1909 von Oberneuland 90 nach Hohenkampsweg 32 gezogen ist</t>
        </r>
      </text>
    </comment>
    <comment ref="E178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80" authorId="0">
      <text>
        <r>
          <rPr>
            <sz val="10"/>
            <rFont val="Arial"/>
            <family val="2"/>
          </rPr>
          <t xml:space="preserve">Bewohner ist 1909 schon gestorben. Eintrag Witwe F. Kothe.</t>
        </r>
      </text>
    </comment>
    <comment ref="E184" authorId="0">
      <text>
        <r>
          <rPr>
            <sz val="10"/>
            <rFont val="Arial"/>
            <family val="2"/>
          </rPr>
          <t xml:space="preserve">Bis 1904 wird die Schule im Adressbuch als Rockwinkel 31 geführt, danach ohne Nummer</t>
        </r>
      </text>
    </comment>
    <comment ref="E18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91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94" authorId="0">
      <text>
        <r>
          <rPr>
            <sz val="10"/>
            <rFont val="Arial"/>
            <family val="2"/>
          </rPr>
          <t xml:space="preserve">Bewohner zieht 1909 zur Oberneulander Ch. 33, und 1910 zur Rockwinkeler Ch. 142.</t>
        </r>
      </text>
    </comment>
    <comment ref="E197" authorId="0">
      <text>
        <r>
          <rPr>
            <sz val="10"/>
            <rFont val="Arial"/>
            <family val="2"/>
          </rPr>
          <t xml:space="preserve">Arbeitshypothese, dass Johann Boschen von 1908 auf 1909 von Rockwinkel 2a zur Rockwinkeler Chaussee 125 gezogen ist.</t>
        </r>
      </text>
    </comment>
    <comment ref="E199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01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02" authorId="0">
      <text>
        <r>
          <rPr>
            <sz val="10"/>
            <rFont val="Arial"/>
            <family val="2"/>
          </rPr>
          <t xml:space="preserve">Bewohner ist 1909 nicht in Oberneuland oder Rockwinkel verzeichnet.  Arbeitshypothese, dass C. Walter der Nachfolger von Georg Kinder wird.</t>
        </r>
      </text>
    </comment>
    <comment ref="E203" authorId="0">
      <text>
        <r>
          <rPr>
            <sz val="10"/>
            <rFont val="Arial"/>
            <family val="2"/>
          </rPr>
          <t xml:space="preserve">Arbeitshypothese, dass hier das Landgut Weltmann errichtet wurde</t>
        </r>
      </text>
    </comment>
    <comment ref="E208" authorId="0">
      <text>
        <r>
          <rPr>
            <sz val="10"/>
            <rFont val="Arial"/>
            <family val="2"/>
          </rPr>
          <t xml:space="preserve">Hof Bollmann</t>
        </r>
      </text>
    </comment>
    <comment ref="E210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Bredemeyer der Nachfolger von Polligkeit wird.</t>
        </r>
      </text>
    </comment>
    <comment ref="E21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14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Carl Keitzel der Nachfolger von Herm. Meier wird.</t>
        </r>
      </text>
    </comment>
    <comment ref="E218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22" authorId="0">
      <text>
        <r>
          <rPr>
            <sz val="10"/>
            <rFont val="Arial"/>
            <family val="2"/>
          </rPr>
          <t xml:space="preserve">Arbeitshypothese, dass Diedr. Plümer von 1908 auf 1909 von Rockwinkel 6d (Rockw. Ch. 78) zur Rockw. Ch. 76 gezogen ist.</t>
        </r>
      </text>
    </comment>
    <comment ref="E242" authorId="0">
      <text>
        <r>
          <rPr>
            <sz val="10"/>
            <rFont val="Arial"/>
            <family val="2"/>
          </rPr>
          <t xml:space="preserve">Bewohner ist 1909 nicht in Oberneuland oder Rockwinkel verzeichnet.  Arbeitshypothese, dass Rath der Nachfolger von Degemeyer wird.</t>
        </r>
      </text>
    </comment>
    <comment ref="E246" authorId="0">
      <text>
        <r>
          <rPr>
            <sz val="10"/>
            <rFont val="Arial"/>
            <family val="2"/>
          </rPr>
          <t xml:space="preserve">1909 ist nur ein H. Schmidt, Arbeiter verzeichnet.</t>
        </r>
      </text>
    </comment>
    <comment ref="E247" authorId="0">
      <text>
        <r>
          <rPr>
            <sz val="10"/>
            <rFont val="Arial"/>
            <family val="2"/>
          </rPr>
          <t xml:space="preserve">1909 ist nur ein H. Schmidt, Arbeiter verzeichnet.</t>
        </r>
      </text>
    </comment>
    <comment ref="E26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67" authorId="0">
      <text>
        <r>
          <rPr>
            <sz val="10"/>
            <rFont val="Arial"/>
            <family val="2"/>
          </rPr>
          <t xml:space="preserve">Arbeitshypothese, dass H. Fischer von 1908 auf 1909 pensioniert wird, und dann zur  Auf der Haide 23 zieht. Roßmann, W. wird sein Nachfolger.</t>
        </r>
      </text>
    </comment>
    <comment ref="E293" authorId="0">
      <text>
        <r>
          <rPr>
            <sz val="10"/>
            <rFont val="Arial"/>
            <family val="2"/>
          </rPr>
          <t xml:space="preserve">Arbeitshypothesse dass A. Tietjen von 1908 auf 1909 von Rockwinkel 38 (Am Hallacker 54) zum Achterdiek 144 umgezogen ist.</t>
        </r>
      </text>
    </comment>
    <comment ref="E29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97" authorId="0">
      <text>
        <r>
          <rPr>
            <sz val="10"/>
            <rFont val="Arial"/>
            <family val="2"/>
          </rPr>
          <t xml:space="preserve">1910 verzeichnet unter Bremer Staat (Friedhof).
Barnay, J. H. F. Arbtr.</t>
        </r>
      </text>
    </comment>
    <comment ref="E299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02" authorId="0">
      <text>
        <r>
          <rPr>
            <sz val="10"/>
            <rFont val="Arial"/>
            <family val="2"/>
          </rPr>
          <t xml:space="preserve">Dohrmann, A. taucht 1909 nicht mehr im Adressbuch auf. Eventuell bleibt das Haus bis zum Abriss unbewohnt.</t>
        </r>
      </text>
    </comment>
    <comment ref="E303" authorId="0">
      <text>
        <r>
          <rPr>
            <sz val="10"/>
            <rFont val="Arial"/>
            <family val="2"/>
          </rPr>
          <t xml:space="preserve">Müller, Herm. taucht 1909 nicht mehr im Adressbuch auf. Eventuell bleibt das Haus bis zum Abriss unbewohnt.</t>
        </r>
      </text>
    </comment>
    <comment ref="E307" authorId="0">
      <text>
        <r>
          <rPr>
            <sz val="10"/>
            <rFont val="Arial"/>
            <family val="2"/>
          </rPr>
          <t xml:space="preserve">Arbeitshypothese, dass Finken, Herm. von 1908 auf 1909 von Rockwinkel 44 zum Hodenberger Deich 58 gezogen ist.</t>
        </r>
      </text>
    </comment>
    <comment ref="E309" authorId="0">
      <text>
        <r>
          <rPr>
            <sz val="10"/>
            <rFont val="Arial"/>
            <family val="2"/>
          </rPr>
          <t xml:space="preserve">Bewohnerin ist 1909 nicht in Oberneuland oder Rockwinkel verzeichnet. Arbeitshypothese, dass Lindemann, B. der Nachfolger von Boschen, Herm., Wwe. wird.</t>
        </r>
      </text>
    </comment>
    <comment ref="E310" authorId="0">
      <text>
        <r>
          <rPr>
            <sz val="10"/>
            <rFont val="Arial"/>
            <family val="2"/>
          </rPr>
          <t xml:space="preserve">Arbeitshypothese, dass H. Wagschal der Nachfolger von Döhle, Wilh., Wwe. ist</t>
        </r>
      </text>
    </comment>
    <comment ref="E313" authorId="0">
      <text>
        <r>
          <rPr>
            <sz val="10"/>
            <rFont val="Arial"/>
            <family val="2"/>
          </rPr>
          <t xml:space="preserve">Arbeitshypothese, dass Frerks von 1908 auf 1909 von Rockwinkel 47a zur Rockwinkeler Chaussee 98 gezogen ist.</t>
        </r>
      </text>
    </comment>
    <comment ref="E32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3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55" authorId="0">
      <text>
        <r>
          <rPr>
            <sz val="10"/>
            <rFont val="Arial"/>
            <family val="2"/>
          </rPr>
          <t xml:space="preserve">Arbeitshypothese, dass Roßmann, W. von 1908 auf 1909 Vorsteher des Hartmannhofes wird und nach dorthin umzieht.</t>
        </r>
      </text>
    </comment>
    <comment ref="E368" authorId="0">
      <text>
        <r>
          <rPr>
            <sz val="10"/>
            <rFont val="Arial"/>
            <family val="2"/>
          </rPr>
          <t xml:space="preserve">Arbeitshypothese, dass Johann Döhle von 1908 auf 1909 von Rockwinkel 74e zur Oberneulander Landstr. 15 umgezogen ist.</t>
        </r>
      </text>
    </comment>
    <comment ref="E372" authorId="0">
      <text>
        <r>
          <rPr>
            <sz val="10"/>
            <rFont val="Arial"/>
            <family val="2"/>
          </rPr>
          <t xml:space="preserve">Arbeitshypothese, dass Dr. Vogel von 1908 auf 1909 von Rockwinkel 75 zur Rockwinkeler Landstr. 20 gezogen ist.</t>
        </r>
      </text>
    </comment>
    <comment ref="E374" authorId="0">
      <text>
        <r>
          <rPr>
            <sz val="10"/>
            <rFont val="Arial"/>
            <family val="2"/>
          </rPr>
          <t xml:space="preserve">Die folgenden Jahre immer unter Dicke eingetragen.</t>
        </r>
      </text>
    </comment>
    <comment ref="E378" authorId="0">
      <text>
        <r>
          <rPr>
            <sz val="10"/>
            <rFont val="Arial"/>
            <family val="2"/>
          </rPr>
          <t xml:space="preserve">Arbeitshypothese, dass Heinr. Blome von 1908 auf 1909 von Rockwinkel 78b zur Auf der Heide 29 gezogen ist.</t>
        </r>
      </text>
    </comment>
    <comment ref="E388" authorId="0">
      <text>
        <r>
          <rPr>
            <sz val="10"/>
            <rFont val="Arial"/>
            <family val="2"/>
          </rPr>
          <t xml:space="preserve">Zillmer zieht häufig um. Bis 1906 Rockwinkel  82A, 1907-08 Rockwinkel 82D, 1909 Mühlenfeldstr. 32</t>
        </r>
      </text>
    </comment>
    <comment ref="E396" authorId="0">
      <text>
        <r>
          <rPr>
            <sz val="10"/>
            <rFont val="Arial"/>
            <family val="2"/>
          </rPr>
          <t xml:space="preserve">Arbeitshypothese, dass Böcker von 1908 auf 1909 zur Mühlenfeldstr. 33 zieht. Bredehorn, Herm. wird sein Nachfolger.</t>
        </r>
      </text>
    </comment>
    <comment ref="E400" authorId="0">
      <text>
        <r>
          <rPr>
            <sz val="10"/>
            <rFont val="Arial"/>
            <family val="2"/>
          </rPr>
          <t xml:space="preserve">Als Muller im Adressbuch, wahrscheinlich aber Müller.</t>
        </r>
      </text>
    </comment>
    <comment ref="E406" authorId="0">
      <text>
        <r>
          <rPr>
            <sz val="10"/>
            <rFont val="Arial"/>
            <family val="2"/>
          </rPr>
          <t xml:space="preserve">1910 wieder verzeichnet unter Kaars, J. C., Wwe.</t>
        </r>
      </text>
    </comment>
    <comment ref="E413" authorId="0">
      <text>
        <r>
          <rPr>
            <sz val="10"/>
            <rFont val="Arial"/>
            <family val="2"/>
          </rPr>
          <t xml:space="preserve">Gaststätte „Niedersachsen“</t>
        </r>
      </text>
    </comment>
    <comment ref="E435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440" authorId="0">
      <text>
        <r>
          <rPr>
            <sz val="10"/>
            <rFont val="Arial"/>
            <family val="2"/>
          </rPr>
          <t xml:space="preserve">Arbeitshypothese, dass Siegmüller von 1908 auf 1909 von Rockwinkel 95f ins Bahnhofsgebäude umzieht. Friseur Eschrich wird sein Nachfolger.</t>
        </r>
      </text>
    </comment>
    <comment ref="E44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49" authorId="0">
      <text>
        <r>
          <rPr>
            <sz val="10"/>
            <rFont val="Arial"/>
            <family val="2"/>
          </rPr>
          <t xml:space="preserve">1910 verzeichnet unter Kaemena, Joh., Wwe., Sommerwohnung.</t>
        </r>
      </text>
    </comment>
    <comment ref="E453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45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59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465" authorId="0">
      <text>
        <r>
          <rPr>
            <sz val="10"/>
            <rFont val="Arial"/>
            <family val="2"/>
          </rPr>
          <t xml:space="preserve">1962-2018 Grün-Gold Club</t>
        </r>
      </text>
    </comment>
    <comment ref="E473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475" authorId="0">
      <text>
        <r>
          <rPr>
            <sz val="10"/>
            <rFont val="Arial"/>
            <family val="2"/>
          </rPr>
          <t xml:space="preserve">Später immer Harves Landgut genannt. Vorgänger 1884-1903 Joh. Conr. Silkenstädt, Landgut.</t>
        </r>
      </text>
    </comment>
    <comment ref="E484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Joh. Osmers das Haus von J.H. Grimm übernimmt.</t>
        </r>
      </text>
    </comment>
    <comment ref="E486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99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509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523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528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Plaggenmeier sein Nachfolger wird.</t>
        </r>
      </text>
    </comment>
    <comment ref="E529" authorId="0">
      <text>
        <r>
          <rPr>
            <sz val="10"/>
            <rFont val="Arial"/>
            <family val="2"/>
          </rPr>
          <t xml:space="preserve">Nach 1908 als Brüning eingetragen.</t>
        </r>
      </text>
    </comment>
    <comment ref="E530" authorId="0">
      <text>
        <r>
          <rPr>
            <sz val="10"/>
            <rFont val="Arial"/>
            <family val="2"/>
          </rPr>
          <t xml:space="preserve">Nach 1908 als Brüning eingetragen.</t>
        </r>
      </text>
    </comment>
    <comment ref="E531" authorId="0">
      <text>
        <r>
          <rPr>
            <sz val="10"/>
            <rFont val="Arial"/>
            <family val="2"/>
          </rPr>
          <t xml:space="preserve">Später immer als Heinson eingetragen.</t>
        </r>
      </text>
    </comment>
    <comment ref="E536" authorId="0">
      <text>
        <r>
          <rPr>
            <sz val="10"/>
            <rFont val="Arial"/>
            <family val="2"/>
          </rPr>
          <t xml:space="preserve">Bis 1908 Einträge unter Kneuer, Rich., ab 1909 erfasst unter Kneule, Rich.</t>
        </r>
      </text>
    </comment>
    <comment ref="E541" authorId="0">
      <text>
        <r>
          <rPr>
            <sz val="10"/>
            <rFont val="Arial"/>
            <family val="2"/>
          </rPr>
          <t xml:space="preserve">Bewohner ist 1909 nicht in Oberneuland oder Rockwinkel verzeichnet. 1908 auch nicht mehr unter Rockwinkel am Rüten 29.</t>
        </r>
      </text>
    </comment>
    <comment ref="E544" authorId="0">
      <text>
        <r>
          <rPr>
            <sz val="10"/>
            <rFont val="Arial"/>
            <family val="2"/>
          </rPr>
          <t xml:space="preserve">Otterstedt zieht von 1908 auf 1909 zur Oberneulander Chaussee 40. Schomaker (Schumacher) und Otterstedt haben 1907 zusammen unter Rockwinkel 140 gewohnt.</t>
        </r>
      </text>
    </comment>
    <comment ref="E550" authorId="0">
      <text>
        <r>
          <rPr>
            <sz val="10"/>
            <rFont val="Arial"/>
            <family val="2"/>
          </rPr>
          <t xml:space="preserve">Bewohner ist 1907 und 1909 nicht in Oberneuland oder Rockwinkel verzeichnet.</t>
        </r>
      </text>
    </comment>
    <comment ref="E559" authorId="0">
      <text>
        <r>
          <rPr>
            <sz val="10"/>
            <rFont val="Arial"/>
            <family val="2"/>
          </rPr>
          <t xml:space="preserve">Arbeitshypothese, dass D. Brand der Nachfolger von Daniel Boschen war.</t>
        </r>
      </text>
    </comment>
    <comment ref="E565" authorId="0">
      <text>
        <r>
          <rPr>
            <sz val="10"/>
            <rFont val="Arial"/>
            <family val="2"/>
          </rPr>
          <t xml:space="preserve">Arbeitshypothese, dass Stürken, H. von 1908 auf 1909 von Rockwinkel 147 zur Oberneulander Ch. 29 zieht. Wetjen, Herm. wird sein Nachfolger.</t>
        </r>
      </text>
    </comment>
    <comment ref="E56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571" authorId="0">
      <text>
        <r>
          <rPr>
            <sz val="10"/>
            <rFont val="Arial"/>
            <family val="2"/>
          </rPr>
          <t xml:space="preserve">Später immer als Derr eingetragen</t>
        </r>
      </text>
    </comment>
    <comment ref="E579" authorId="0">
      <text>
        <r>
          <rPr>
            <sz val="10"/>
            <rFont val="Arial"/>
            <family val="2"/>
          </rPr>
          <t xml:space="preserve">1907 noch unter Strohbek, H., Arbtr. eingetragen.</t>
        </r>
      </text>
    </comment>
    <comment ref="E585" authorId="0">
      <text>
        <r>
          <rPr>
            <sz val="10"/>
            <rFont val="Arial"/>
            <family val="2"/>
          </rPr>
          <t xml:space="preserve">Viohl, J. zieht von 1908 auf 1909 von Rockw. am Rüten 13 zur Oberneulander Chaussee 29. Kohlwerk, Fr. wird sein Nachfolger.</t>
        </r>
      </text>
    </comment>
    <comment ref="E597" authorId="0">
      <text>
        <r>
          <rPr>
            <sz val="10"/>
            <rFont val="Arial"/>
            <family val="2"/>
          </rPr>
          <t xml:space="preserve">Bewohner ist 1909 nicht in Oberneuland oder Rockwinkel verzeichnet, aber ein Frensel an gleicher Adresse. Vermutlich gleiche Familie.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C5" authorId="0">
      <text>
        <r>
          <rPr>
            <sz val="10"/>
            <rFont val="Arial"/>
            <family val="2"/>
          </rPr>
          <t xml:space="preserve">Jetzt am Jürgens Holz 22-32</t>
        </r>
      </text>
    </comment>
    <comment ref="C9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C10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16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C21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31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C36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C41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C42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C47" authorId="0">
      <text>
        <r>
          <rPr>
            <sz val="10"/>
            <rFont val="Arial"/>
            <family val="2"/>
          </rPr>
          <t xml:space="preserve">Am 22.02.2021 abgebrochen.</t>
        </r>
      </text>
    </comment>
    <comment ref="C51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C53" authorId="0">
      <text>
        <r>
          <rPr>
            <sz val="10"/>
            <rFont val="Arial"/>
            <family val="2"/>
          </rPr>
          <t xml:space="preserve">1979 abgerissen. Hsnr. ab 1976 nicht mehr vergeben. Jetzt Carl-Dannemann-Weg 1</t>
        </r>
      </text>
    </comment>
    <comment ref="C56" authorId="0">
      <text>
        <r>
          <rPr>
            <sz val="10"/>
            <rFont val="Arial"/>
            <family val="2"/>
          </rPr>
          <t xml:space="preserve">Jetzt ROHA Werk</t>
        </r>
      </text>
    </comment>
    <comment ref="C62" authorId="0">
      <text>
        <r>
          <rPr>
            <sz val="10"/>
            <rFont val="Arial"/>
            <family val="2"/>
          </rPr>
          <t xml:space="preserve">Hsnr. jetzt nicht mehr vergeben.Wahrscheinlich Doppelhaus mit Nr.44.  Letztmalige Eintragung 1911.</t>
        </r>
      </text>
    </comment>
    <comment ref="C76" authorId="0">
      <text>
        <r>
          <rPr>
            <sz val="10"/>
            <rFont val="Arial"/>
            <family val="2"/>
          </rPr>
          <t xml:space="preserve">Grundstück wurde zur Anlage des Osterholzer Friedhofs verkauft. Abgebrannt um 1910</t>
        </r>
      </text>
    </comment>
    <comment ref="C78" authorId="0">
      <text>
        <r>
          <rPr>
            <sz val="10"/>
            <rFont val="Arial"/>
            <family val="2"/>
          </rPr>
          <t xml:space="preserve">Hsnr. 204 und  206 lagen früher auf Grundstück 206</t>
        </r>
      </text>
    </comment>
    <comment ref="C82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C85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C86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89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95" authorId="0">
      <text>
        <r>
          <rPr>
            <sz val="10"/>
            <rFont val="Arial"/>
            <family val="2"/>
          </rPr>
          <t xml:space="preserve">Jetzt ROHA Werk</t>
        </r>
      </text>
    </comment>
    <comment ref="C97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98" authorId="0">
      <text>
        <r>
          <rPr>
            <sz val="10"/>
            <rFont val="Arial"/>
            <family val="2"/>
          </rPr>
          <t xml:space="preserve">Jetzt ROHA Werk</t>
        </r>
      </text>
    </comment>
    <comment ref="C102" authorId="0">
      <text>
        <r>
          <rPr>
            <sz val="10"/>
            <rFont val="Arial"/>
            <family val="2"/>
          </rPr>
          <t xml:space="preserve">Jetzt Am Heiddamm 41a</t>
        </r>
      </text>
    </comment>
    <comment ref="C105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C107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113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C114" authorId="0">
      <text>
        <r>
          <rPr>
            <sz val="10"/>
            <rFont val="Arial"/>
            <family val="2"/>
          </rPr>
          <t xml:space="preserve">Hsnr. jetzt nicht mehr vergeben. Jetzt Rilkeweg 60b. Haus stand bis ca. 2010.</t>
        </r>
      </text>
    </comment>
    <comment ref="C115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C124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126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C129" authorId="0">
      <text>
        <r>
          <rPr>
            <sz val="10"/>
            <rFont val="Arial"/>
            <family val="2"/>
          </rPr>
          <t xml:space="preserve">Kleines Haus rechts vor Hsnr. 73 auf gleichem Grundstück.</t>
        </r>
      </text>
    </comment>
    <comment ref="C130" authorId="0">
      <text>
        <r>
          <rPr>
            <sz val="10"/>
            <rFont val="Arial"/>
            <family val="2"/>
          </rPr>
          <t xml:space="preserve">Wirthschaft Central, 1927 abgerissen.</t>
        </r>
      </text>
    </comment>
    <comment ref="C133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C143" authorId="0">
      <text>
        <r>
          <rPr>
            <sz val="10"/>
            <rFont val="Arial"/>
            <family val="2"/>
          </rPr>
          <t xml:space="preserve">Am 2.3.2022 abgerissen</t>
        </r>
      </text>
    </comment>
    <comment ref="C146" authorId="0">
      <text>
        <r>
          <rPr>
            <sz val="10"/>
            <rFont val="Arial"/>
            <family val="2"/>
          </rPr>
          <t xml:space="preserve">Hsnr. 35 war ein Doppelhaus, zusammen mit Hsnr. 37</t>
        </r>
      </text>
    </comment>
    <comment ref="C155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C159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161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C166" authorId="0">
      <text>
        <r>
          <rPr>
            <sz val="10"/>
            <rFont val="Arial"/>
            <family val="2"/>
          </rPr>
          <t xml:space="preserve">Jetzt Am Heiddamm 30b</t>
        </r>
      </text>
    </comment>
    <comment ref="C169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171" authorId="0">
      <text>
        <r>
          <rPr>
            <sz val="10"/>
            <rFont val="Arial"/>
            <family val="2"/>
          </rPr>
          <t xml:space="preserve">Hsnr. 31 liegt jetzt weiter hinten im Park</t>
        </r>
      </text>
    </comment>
    <comment ref="C173" authorId="0">
      <text>
        <r>
          <rPr>
            <sz val="10"/>
            <rFont val="Arial"/>
            <family val="2"/>
          </rPr>
          <t xml:space="preserve">Jetzt Vinnenweg 51.</t>
        </r>
      </text>
    </comment>
    <comment ref="C174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C180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C186" authorId="0">
      <text>
        <r>
          <rPr>
            <sz val="10"/>
            <rFont val="Arial"/>
            <family val="2"/>
          </rPr>
          <t xml:space="preserve">Hsnr. jetzt nicht mehr vergeben. Lage wäre jetzt Barlachweg 17. Die Villa wurde 1974 abgebrochen.</t>
        </r>
      </text>
    </comment>
    <comment ref="C194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196" authorId="0">
      <text>
        <r>
          <rPr>
            <sz val="10"/>
            <rFont val="Arial"/>
            <family val="2"/>
          </rPr>
          <t xml:space="preserve">Lag früher auf der Einfahrt des Paul-Reusche-Wegs</t>
        </r>
      </text>
    </comment>
    <comment ref="C198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200" authorId="0">
      <text>
        <r>
          <rPr>
            <sz val="10"/>
            <rFont val="Arial"/>
            <family val="2"/>
          </rPr>
          <t xml:space="preserve">Ist damals wahrscheinlich Teil des Gebäudeensembles Rockwinkel Nr.105 gewesen.</t>
        </r>
      </text>
    </comment>
    <comment ref="C202" authorId="0">
      <text>
        <r>
          <rPr>
            <sz val="10"/>
            <rFont val="Arial"/>
            <family val="2"/>
          </rPr>
          <t xml:space="preserve">Zweite Doppelhaushälfte von Am Heiddamm 22, Reetdachhaus</t>
        </r>
      </text>
    </comment>
    <comment ref="C203" authorId="0">
      <text>
        <r>
          <rPr>
            <sz val="10"/>
            <rFont val="Arial"/>
            <family val="2"/>
          </rPr>
          <t xml:space="preserve">Jetzt Oberneulander Heerstr. 7a</t>
        </r>
      </text>
    </comment>
    <comment ref="C205" authorId="0">
      <text>
        <r>
          <rPr>
            <sz val="10"/>
            <rFont val="Arial"/>
            <family val="2"/>
          </rPr>
          <t xml:space="preserve">Damalige Lage zwischen Krummacherweg Nr. 1 und Nr. 2</t>
        </r>
      </text>
    </comment>
    <comment ref="C211" authorId="0">
      <text>
        <r>
          <rPr>
            <sz val="10"/>
            <rFont val="Arial"/>
            <family val="2"/>
          </rPr>
          <t xml:space="preserve">Jetzt Oberneulander Landstr. 115 b+c</t>
        </r>
      </text>
    </comment>
    <comment ref="C214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C218" authorId="0">
      <text>
        <r>
          <rPr>
            <sz val="10"/>
            <rFont val="Arial"/>
            <family val="2"/>
          </rPr>
          <t xml:space="preserve">Hsnr. jetzt nicht mehr vergeben. Jetzt Im Holze 6.</t>
        </r>
      </text>
    </comment>
    <comment ref="C227" authorId="0">
      <text>
        <r>
          <rPr>
            <sz val="10"/>
            <rFont val="Arial"/>
            <family val="2"/>
          </rPr>
          <t xml:space="preserve">Jetzt ROHA Werk</t>
        </r>
      </text>
    </comment>
    <comment ref="C231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C235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C236" authorId="0">
      <text>
        <r>
          <rPr>
            <sz val="10"/>
            <rFont val="Arial"/>
            <family val="2"/>
          </rPr>
          <t xml:space="preserve">1979 abgerissen. Hsnr. ab 1980 nicht mehr vergeben. Jetzt Carl-Dannemann-Weg 1</t>
        </r>
      </text>
    </comment>
    <comment ref="C237" authorId="0">
      <text>
        <r>
          <rPr>
            <sz val="10"/>
            <rFont val="Arial"/>
            <family val="2"/>
          </rPr>
          <t xml:space="preserve">Hsnr. jetzt nicht mehr vergeben. Lage wäre auf Maßolleweg 1.</t>
        </r>
      </text>
    </comment>
    <comment ref="C239" authorId="0">
      <text>
        <r>
          <rPr>
            <sz val="10"/>
            <rFont val="Arial"/>
            <family val="2"/>
          </rPr>
          <t xml:space="preserve">War ungefähr auf den Grundstücken von Hsnr. 52 - 58</t>
        </r>
      </text>
    </comment>
    <comment ref="C240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244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C245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C246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C249" authorId="0">
      <text>
        <r>
          <rPr>
            <sz val="10"/>
            <rFont val="Arial"/>
            <family val="2"/>
          </rPr>
          <t xml:space="preserve">Jetzt Gemeindehaus, Hohenkampsweg 6</t>
        </r>
      </text>
    </comment>
    <comment ref="C250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C253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C256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C257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C258" authorId="0">
      <text>
        <r>
          <rPr>
            <sz val="10"/>
            <rFont val="Arial"/>
            <family val="2"/>
          </rPr>
          <t xml:space="preserve">Hsnr. jetzt nicht mehr vergeben, jetzt ungefähr Höpkenweg 1-2</t>
        </r>
      </text>
    </comment>
    <comment ref="C260" authorId="0">
      <text>
        <r>
          <rPr>
            <sz val="10"/>
            <rFont val="Arial"/>
            <family val="2"/>
          </rPr>
          <t xml:space="preserve">Hsnr. jetzt nicht mehr vergeben, jetzt ungefähr Höpkenweg 1-2</t>
        </r>
      </text>
    </comment>
    <comment ref="C261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C262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C264" authorId="0">
      <text>
        <r>
          <rPr>
            <sz val="10"/>
            <rFont val="Arial"/>
            <family val="2"/>
          </rPr>
          <t xml:space="preserve">Damalige Lage am Ende des Privatweges kurz hinter 39a</t>
        </r>
      </text>
    </comment>
    <comment ref="C268" authorId="0">
      <text>
        <r>
          <rPr>
            <sz val="10"/>
            <rFont val="Arial"/>
            <family val="2"/>
          </rPr>
          <t xml:space="preserve">Jetzt Oberneulander Heerstr. 34-36</t>
        </r>
      </text>
    </comment>
    <comment ref="C273" authorId="0">
      <text>
        <r>
          <rPr>
            <sz val="10"/>
            <rFont val="Arial"/>
            <family val="2"/>
          </rPr>
          <t xml:space="preserve">Hsnr. nicht mehr vergeben. Jetzt Friedrich-Behrens-Weg 2</t>
        </r>
      </text>
    </comment>
    <comment ref="C274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C278" authorId="0">
      <text>
        <r>
          <rPr>
            <sz val="10"/>
            <rFont val="Arial"/>
            <family val="2"/>
          </rPr>
          <t xml:space="preserve">Hsnr.  ab 1928 nicht mehr vergeben. War Heuerlingshaus im Eingangsbereich des Gustav-Adolf-Schreiber-Wegs</t>
        </r>
      </text>
    </comment>
    <comment ref="C279" authorId="0">
      <text>
        <r>
          <rPr>
            <sz val="10"/>
            <rFont val="Arial"/>
            <family val="2"/>
          </rPr>
          <t xml:space="preserve">Der ehemalige Heidehof. 1995 abgerissen.</t>
        </r>
      </text>
    </comment>
    <comment ref="C280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C281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C282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C283" authorId="0">
      <text>
        <r>
          <rPr>
            <sz val="10"/>
            <rFont val="Arial"/>
            <family val="2"/>
          </rPr>
          <t xml:space="preserve">Lage war bei heutiger  Hsnr. Auf der Heide 17,17a. Haus wurde Anfang der 60er Jahre abgerissen.</t>
        </r>
      </text>
    </comment>
    <comment ref="C284" authorId="0">
      <text>
        <r>
          <rPr>
            <sz val="10"/>
            <rFont val="Arial"/>
            <family val="2"/>
          </rPr>
          <t xml:space="preserve">Jetzt Am Jürgens Holz 1</t>
        </r>
      </text>
    </comment>
    <comment ref="C299" authorId="0">
      <text>
        <r>
          <rPr>
            <sz val="10"/>
            <rFont val="Arial"/>
            <family val="2"/>
          </rPr>
          <t xml:space="preserve">Jetzt Gustav-Brandes-Weg 3</t>
        </r>
      </text>
    </comment>
    <comment ref="C306" authorId="0">
      <text>
        <r>
          <rPr>
            <sz val="10"/>
            <rFont val="Arial"/>
            <family val="2"/>
          </rPr>
          <t xml:space="preserve">Wahrscheinlich jetzt Rockwinkeler Heerstr. 28</t>
        </r>
      </text>
    </comment>
    <comment ref="C308" authorId="0">
      <text>
        <r>
          <rPr>
            <sz val="10"/>
            <rFont val="Arial"/>
            <family val="2"/>
          </rPr>
          <t xml:space="preserve">1915 abgebrannt</t>
        </r>
      </text>
    </comment>
    <comment ref="C309" authorId="0">
      <text>
        <r>
          <rPr>
            <sz val="10"/>
            <rFont val="Arial"/>
            <family val="2"/>
          </rPr>
          <t xml:space="preserve">1915 abgebrannt</t>
        </r>
      </text>
    </comment>
    <comment ref="C311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313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C318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319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336" authorId="0">
      <text>
        <r>
          <rPr>
            <sz val="10"/>
            <rFont val="Arial"/>
            <family val="2"/>
          </rPr>
          <t xml:space="preserve">Lage nicht sicher. Ist jetzt Modersohnweg 2b-d ?</t>
        </r>
      </text>
    </comment>
    <comment ref="C337" authorId="0">
      <text>
        <r>
          <rPr>
            <sz val="10"/>
            <rFont val="Arial"/>
            <family val="2"/>
          </rPr>
          <t xml:space="preserve">Hsnr. 204 und  206 lagen früher auf Grundstück 206</t>
        </r>
      </text>
    </comment>
    <comment ref="C344" authorId="0">
      <text>
        <r>
          <rPr>
            <sz val="10"/>
            <rFont val="Arial"/>
            <family val="2"/>
          </rPr>
          <t xml:space="preserve">Hsnr. jetzt nicht mehr vergeben. Jetzt 136b.</t>
        </r>
      </text>
    </comment>
    <comment ref="C347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349" authorId="0">
      <text>
        <r>
          <rPr>
            <sz val="10"/>
            <rFont val="Arial"/>
            <family val="2"/>
          </rPr>
          <t xml:space="preserve">Hsnr. jetzt nicht mehr vergeben. Jetzt Meta-Rödiger-Weg, die sogenannte Höchte</t>
        </r>
      </text>
    </comment>
    <comment ref="C350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C352" authorId="0">
      <text>
        <r>
          <rPr>
            <sz val="10"/>
            <rFont val="Arial"/>
            <family val="2"/>
          </rPr>
          <t xml:space="preserve">Jetzt ROHA Werk</t>
        </r>
      </text>
    </comment>
    <comment ref="C354" authorId="0">
      <text>
        <r>
          <rPr>
            <sz val="10"/>
            <rFont val="Arial"/>
            <family val="2"/>
          </rPr>
          <t xml:space="preserve">Ab 1955 Kämenadenweg 3</t>
        </r>
      </text>
    </comment>
    <comment ref="C356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C357" authorId="0">
      <text>
        <r>
          <rPr>
            <sz val="10"/>
            <rFont val="Arial"/>
            <family val="2"/>
          </rPr>
          <t xml:space="preserve">Hsnr. jetzt nicht mehr vergeben. Lage geschätzt.</t>
        </r>
      </text>
    </comment>
    <comment ref="C374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C375" authorId="0">
      <text>
        <r>
          <rPr>
            <sz val="10"/>
            <rFont val="Arial"/>
            <family val="2"/>
          </rPr>
          <t xml:space="preserve">Hsnr. ab 1928 nicht mehr vergeben. War Heuerlingshaus im Eingangsbereich des Gustav-Adolf-Schreiber-Wegs</t>
        </r>
      </text>
    </comment>
    <comment ref="C380" authorId="0">
      <text>
        <r>
          <rPr>
            <sz val="10"/>
            <rFont val="Arial"/>
            <family val="2"/>
          </rPr>
          <t xml:space="preserve">Jetzt 45a</t>
        </r>
      </text>
    </comment>
    <comment ref="C382" authorId="0">
      <text>
        <r>
          <rPr>
            <sz val="10"/>
            <rFont val="Arial"/>
            <family val="2"/>
          </rPr>
          <t xml:space="preserve">Jetzt Oberneulander Landstr. 200c+d</t>
        </r>
      </text>
    </comment>
    <comment ref="C385" authorId="0">
      <text>
        <r>
          <rPr>
            <sz val="10"/>
            <rFont val="Arial"/>
            <family val="2"/>
          </rPr>
          <t xml:space="preserve">Jetzt etwa Rockwinkeler Landstr. 68</t>
        </r>
      </text>
    </comment>
    <comment ref="C388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C389" authorId="0">
      <text>
        <r>
          <rPr>
            <sz val="10"/>
            <rFont val="Arial"/>
            <family val="2"/>
          </rPr>
          <t xml:space="preserve">Hsnr. jetzt nicht mehr vergeben. Lage wäre jetzt Barlachweg 23.</t>
        </r>
      </text>
    </comment>
    <comment ref="C399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400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401" authorId="0">
      <text>
        <r>
          <rPr>
            <sz val="10"/>
            <rFont val="Arial"/>
            <family val="2"/>
          </rPr>
          <t xml:space="preserve">Ab 1955 Kämenadenweg 1</t>
        </r>
      </text>
    </comment>
    <comment ref="C404" authorId="0">
      <text>
        <r>
          <rPr>
            <sz val="10"/>
            <rFont val="Arial"/>
            <family val="2"/>
          </rPr>
          <t xml:space="preserve">Mühlenweg 17 und 19 waren ein Doppelhaus.</t>
        </r>
      </text>
    </comment>
    <comment ref="C406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C408" authorId="0">
      <text>
        <r>
          <rPr>
            <sz val="10"/>
            <rFont val="Arial"/>
            <family val="2"/>
          </rPr>
          <t xml:space="preserve">Hsnr. seit 1978 nicht mehr vergeben</t>
        </r>
      </text>
    </comment>
    <comment ref="C410" authorId="0">
      <text>
        <r>
          <rPr>
            <sz val="10"/>
            <rFont val="Arial"/>
            <family val="2"/>
          </rPr>
          <t xml:space="preserve">Hsnr. jetzt nicht mehr vergeben. Lage wäre heute Rütenhöfe 6a</t>
        </r>
      </text>
    </comment>
    <comment ref="C411" authorId="0">
      <text>
        <r>
          <rPr>
            <sz val="10"/>
            <rFont val="Arial"/>
            <family val="2"/>
          </rPr>
          <t xml:space="preserve">Hsnr. jetzt nicht mehr vergeben. Lage wäre heute Rütenhöfe 6a</t>
        </r>
      </text>
    </comment>
    <comment ref="C414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C419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C424" authorId="0">
      <text>
        <r>
          <rPr>
            <sz val="10"/>
            <rFont val="Arial"/>
            <family val="2"/>
          </rPr>
          <t xml:space="preserve">Lag auf den heutigen Grundstücken 49, 49a-f und 51</t>
        </r>
      </text>
    </comment>
    <comment ref="C425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426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C434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C435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C436" authorId="0">
      <text>
        <r>
          <rPr>
            <sz val="10"/>
            <rFont val="Arial"/>
            <family val="2"/>
          </rPr>
          <t xml:space="preserve">Hsnr. jetzt nicht mehr vergeben. Jetzt Im Holze 10.</t>
        </r>
      </text>
    </comment>
    <comment ref="C448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C454" authorId="0">
      <text>
        <r>
          <rPr>
            <sz val="10"/>
            <rFont val="Arial"/>
            <family val="2"/>
          </rPr>
          <t xml:space="preserve">Das Fachwerkhaus ist Ende der 90er Jahre abgerissen worden.</t>
        </r>
      </text>
    </comment>
    <comment ref="C459" authorId="0">
      <text>
        <r>
          <rPr>
            <sz val="10"/>
            <rFont val="Arial"/>
            <family val="2"/>
          </rPr>
          <t xml:space="preserve">Haus ist Dezember 2020 abgerissen worden.</t>
        </r>
      </text>
    </comment>
    <comment ref="C460" authorId="0">
      <text>
        <r>
          <rPr>
            <sz val="10"/>
            <rFont val="Arial"/>
            <family val="2"/>
          </rPr>
          <t xml:space="preserve">Jetzt Rütenhöfe 11</t>
        </r>
      </text>
    </comment>
    <comment ref="C463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C468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469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C470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C472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C480" authorId="0">
      <text>
        <r>
          <rPr>
            <sz val="10"/>
            <rFont val="Arial"/>
            <family val="2"/>
          </rPr>
          <t xml:space="preserve">1979 abgerissen. Hsnr. ab 1979 nicht mehr vergeben. Jetzt Carl-Dannemann-Weg 1</t>
        </r>
      </text>
    </comment>
    <comment ref="C486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C489" authorId="0">
      <text>
        <r>
          <rPr>
            <sz val="10"/>
            <rFont val="Arial"/>
            <family val="2"/>
          </rPr>
          <t xml:space="preserve">Hsnr. jetzt nicht mehr vergeben. Jetzt Hoffmanns Park 24</t>
        </r>
      </text>
    </comment>
    <comment ref="C495" authorId="0">
      <text>
        <r>
          <rPr>
            <sz val="10"/>
            <rFont val="Arial"/>
            <family val="2"/>
          </rPr>
          <t xml:space="preserve">Jetzt 45c</t>
        </r>
      </text>
    </comment>
    <comment ref="C510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512" authorId="0">
      <text>
        <r>
          <rPr>
            <sz val="10"/>
            <rFont val="Arial"/>
            <family val="2"/>
          </rPr>
          <t xml:space="preserve">Hsnr. ist jetzt am hintersten Ende des Waldgärtenweges. Toranlage zum Landgut ist heute Oberneulander Landstr. 189D</t>
        </r>
      </text>
    </comment>
    <comment ref="C516" authorId="0">
      <text>
        <r>
          <rPr>
            <sz val="10"/>
            <rFont val="Arial"/>
            <family val="2"/>
          </rPr>
          <t xml:space="preserve">Hsnr. jetzt nicht mehr vergeben. Haus soll noch bestehen und ist jetzt Maßolleweg 10.</t>
        </r>
      </text>
    </comment>
    <comment ref="C518" authorId="0">
      <text>
        <r>
          <rPr>
            <sz val="10"/>
            <rFont val="Arial"/>
            <family val="2"/>
          </rPr>
          <t xml:space="preserve">1961 abgerissen</t>
        </r>
      </text>
    </comment>
    <comment ref="C522" authorId="0">
      <text>
        <r>
          <rPr>
            <sz val="10"/>
            <rFont val="Arial"/>
            <family val="2"/>
          </rPr>
          <t xml:space="preserve">Arbeitshypothese, dass Rockwinkel 95f Rockwinkeler Heerstr. 24 geworden ist.</t>
        </r>
      </text>
    </comment>
    <comment ref="C523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C526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531" authorId="0">
      <text>
        <r>
          <rPr>
            <sz val="10"/>
            <rFont val="Arial"/>
            <family val="2"/>
          </rPr>
          <t xml:space="preserve">Im Bereich der Autobahnauffahrt Vahr.</t>
        </r>
      </text>
    </comment>
    <comment ref="C533" authorId="0">
      <text>
        <r>
          <rPr>
            <sz val="10"/>
            <rFont val="Arial"/>
            <family val="2"/>
          </rPr>
          <t xml:space="preserve">Haus stand noch bis bis mind. Herbst 2014</t>
        </r>
      </text>
    </comment>
    <comment ref="C534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C537" authorId="0">
      <text>
        <r>
          <rPr>
            <sz val="10"/>
            <rFont val="Arial"/>
            <family val="2"/>
          </rPr>
          <t xml:space="preserve">Jetzt Nr. 119</t>
        </r>
      </text>
    </comment>
    <comment ref="C541" authorId="0">
      <text>
        <r>
          <rPr>
            <sz val="10"/>
            <rFont val="Arial"/>
            <family val="2"/>
          </rPr>
          <t xml:space="preserve">Später Lindenweg 2</t>
        </r>
      </text>
    </comment>
    <comment ref="C542" authorId="0">
      <text>
        <r>
          <rPr>
            <sz val="10"/>
            <rFont val="Arial"/>
            <family val="2"/>
          </rPr>
          <t xml:space="preserve">Jetzt Gustav-Brandes-Weg 3</t>
        </r>
      </text>
    </comment>
    <comment ref="C543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C552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C554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556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C563" authorId="0">
      <text>
        <r>
          <rPr>
            <sz val="10"/>
            <rFont val="Arial"/>
            <family val="2"/>
          </rPr>
          <t xml:space="preserve">Hsnr. jetzt nicht mehr vergeben. Jetzt Höpkenweg 4</t>
        </r>
      </text>
    </comment>
    <comment ref="C567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C576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C577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C578" authorId="0">
      <text>
        <r>
          <rPr>
            <sz val="10"/>
            <rFont val="Arial"/>
            <family val="2"/>
          </rPr>
          <t xml:space="preserve">Hsnr. bis mind. 1980 noch vergeben, jetzt Hohenkampsweg 1a.</t>
        </r>
      </text>
    </comment>
    <comment ref="C579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C580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C593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C596" authorId="0">
      <text>
        <r>
          <rPr>
            <sz val="10"/>
            <rFont val="Arial"/>
            <family val="2"/>
          </rPr>
          <t xml:space="preserve">Mühlenweg 17 und 19 waren ein Doppelhaus.</t>
        </r>
      </text>
    </comment>
    <comment ref="D4" authorId="0">
      <text>
        <r>
          <rPr>
            <sz val="10"/>
            <rFont val="Arial"/>
            <family val="2"/>
          </rPr>
          <t xml:space="preserve">Bis 1907 Rockwinkel 8g</t>
        </r>
      </text>
    </comment>
    <comment ref="D10" authorId="0">
      <text>
        <r>
          <rPr>
            <sz val="10"/>
            <rFont val="Arial"/>
            <family val="2"/>
          </rPr>
          <t xml:space="preserve">Lage unklar. Zwischen Gerdes und Bornhöft ? Oder damals schon der Bahnhofswirt in Rockwinkel 96  ?</t>
        </r>
      </text>
    </comment>
    <comment ref="D29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D74" authorId="0">
      <text>
        <r>
          <rPr>
            <sz val="10"/>
            <rFont val="Arial"/>
            <family val="2"/>
          </rPr>
          <t xml:space="preserve">Bis 1907 Rockwinkel 139</t>
        </r>
      </text>
    </comment>
    <comment ref="D75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</t>
        </r>
      </text>
    </comment>
    <comment ref="D76" authorId="0">
      <text>
        <r>
          <rPr>
            <sz val="10"/>
            <rFont val="Arial"/>
            <family val="2"/>
          </rPr>
          <t xml:space="preserve">Grundstück wurde zur Anlage des Osterholzer Friedhofs verkauft.</t>
        </r>
      </text>
    </comment>
    <comment ref="D87" authorId="0">
      <text>
        <r>
          <rPr>
            <sz val="10"/>
            <rFont val="Arial"/>
            <family val="2"/>
          </rPr>
          <t xml:space="preserve">Bis 1907 Rockwinkel 138</t>
        </r>
      </text>
    </comment>
    <comment ref="D88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138</t>
        </r>
      </text>
    </comment>
    <comment ref="D89" authorId="0">
      <text>
        <r>
          <rPr>
            <sz val="10"/>
            <rFont val="Arial"/>
            <family val="2"/>
          </rPr>
          <t xml:space="preserve">Bis 1907 Rockwinkel 141a</t>
        </r>
      </text>
    </comment>
    <comment ref="D90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138</t>
        </r>
      </text>
    </comment>
    <comment ref="D97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D100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139a</t>
        </r>
      </text>
    </comment>
    <comment ref="D101" authorId="0">
      <text>
        <r>
          <rPr>
            <sz val="10"/>
            <rFont val="Arial"/>
            <family val="2"/>
          </rPr>
          <t xml:space="preserve">Bis 1907 Rockwinkel 139a</t>
        </r>
      </text>
    </comment>
    <comment ref="D109" authorId="0">
      <text>
        <r>
          <rPr>
            <sz val="10"/>
            <rFont val="Arial"/>
            <family val="2"/>
          </rPr>
          <t xml:space="preserve">Bis 1907 Rockwinkel 3f</t>
        </r>
      </text>
    </comment>
    <comment ref="D136" authorId="0">
      <text>
        <r>
          <rPr>
            <sz val="10"/>
            <rFont val="Arial"/>
            <family val="2"/>
          </rPr>
          <t xml:space="preserve">Bis 1907 Rockwinkel 139a</t>
        </r>
      </text>
    </comment>
    <comment ref="D159" authorId="0">
      <text>
        <r>
          <rPr>
            <sz val="10"/>
            <rFont val="Arial"/>
            <family val="2"/>
          </rPr>
          <t xml:space="preserve">Zuordnung zur Kaemenade 4 kann nicht durch Namensgleichheit der Bewohner belegt werden, wird aber vermutet.</t>
        </r>
      </text>
    </comment>
    <comment ref="D178" authorId="0">
      <text>
        <r>
          <rPr>
            <sz val="10"/>
            <rFont val="Arial"/>
            <family val="2"/>
          </rPr>
          <t xml:space="preserve">Bis 1907 Rockwinkel 137</t>
        </r>
      </text>
    </comment>
    <comment ref="D179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137</t>
        </r>
      </text>
    </comment>
    <comment ref="D191" authorId="0">
      <text>
        <r>
          <rPr>
            <sz val="10"/>
            <rFont val="Arial"/>
            <family val="2"/>
          </rPr>
          <t xml:space="preserve">Bis 1907 Rockwinkel 142</t>
        </r>
      </text>
    </comment>
    <comment ref="D192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214" authorId="0">
      <text>
        <r>
          <rPr>
            <sz val="10"/>
            <rFont val="Arial"/>
            <family val="2"/>
          </rPr>
          <t xml:space="preserve">Bis 1907 Rockwinkel 142</t>
        </r>
      </text>
    </comment>
    <comment ref="D215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228" authorId="0">
      <text>
        <r>
          <rPr>
            <sz val="10"/>
            <rFont val="Arial"/>
            <family val="2"/>
          </rPr>
          <t xml:space="preserve">Bis 1907 Rockwinkel 142c</t>
        </r>
      </text>
    </comment>
    <comment ref="D229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142c</t>
        </r>
      </text>
    </comment>
    <comment ref="D246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D249" authorId="0">
      <text>
        <r>
          <rPr>
            <sz val="10"/>
            <rFont val="Arial"/>
            <family val="2"/>
          </rPr>
          <t xml:space="preserve">1960 abgerissen</t>
        </r>
      </text>
    </comment>
    <comment ref="D262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D263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D269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280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D302" authorId="0">
      <text>
        <r>
          <rPr>
            <sz val="10"/>
            <rFont val="Arial"/>
            <family val="2"/>
          </rPr>
          <t xml:space="preserve">Bis 1903 wurde Rockw. 3c als Kinder, Georg, Landgut verzeichnet.</t>
        </r>
      </text>
    </comment>
    <comment ref="D313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D315" authorId="0">
      <text>
        <r>
          <rPr>
            <sz val="10"/>
            <rFont val="Arial"/>
            <family val="2"/>
          </rPr>
          <t xml:space="preserve">Bis 1907 Rockwinkel 139b</t>
        </r>
      </text>
    </comment>
    <comment ref="D318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139c</t>
        </r>
      </text>
    </comment>
    <comment ref="D319" authorId="0">
      <text>
        <r>
          <rPr>
            <sz val="10"/>
            <rFont val="Arial"/>
            <family val="2"/>
          </rPr>
          <t xml:space="preserve">Bis 1907 Rockwinkel 139c</t>
        </r>
      </text>
    </comment>
    <comment ref="D362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385" authorId="0">
      <text>
        <r>
          <rPr>
            <sz val="10"/>
            <rFont val="Arial"/>
            <family val="2"/>
          </rPr>
          <t xml:space="preserve">Genaue Lage nicht sicher.</t>
        </r>
      </text>
    </comment>
    <comment ref="D388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D400" authorId="0">
      <text>
        <r>
          <rPr>
            <sz val="10"/>
            <rFont val="Arial"/>
            <family val="2"/>
          </rPr>
          <t xml:space="preserve">Zuordnung zur Kaemenade 4 kann nicht durch Namensgleichheit der Bewohner belegt werden, wird aber vermutet.</t>
        </r>
      </text>
    </comment>
    <comment ref="D402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139b</t>
        </r>
      </text>
    </comment>
    <comment ref="D403" authorId="0">
      <text>
        <r>
          <rPr>
            <sz val="10"/>
            <rFont val="Arial"/>
            <family val="2"/>
          </rPr>
          <t xml:space="preserve">Bis 1907 Rockwinkel 139b</t>
        </r>
      </text>
    </comment>
    <comment ref="D406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D423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D431" authorId="0">
      <text>
        <r>
          <rPr>
            <sz val="10"/>
            <rFont val="Arial"/>
            <family val="2"/>
          </rPr>
          <t xml:space="preserve">Bis 1907 Rockwinkel 140</t>
        </r>
      </text>
    </comment>
    <comment ref="D448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D463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D467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468" authorId="0">
      <text>
        <r>
          <rPr>
            <sz val="10"/>
            <rFont val="Arial"/>
            <family val="2"/>
          </rPr>
          <t xml:space="preserve">Bis 1907 Rockwinkel 141a</t>
        </r>
      </text>
    </comment>
    <comment ref="D469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141a</t>
        </r>
      </text>
    </comment>
    <comment ref="D488" authorId="0">
      <text>
        <r>
          <rPr>
            <sz val="10"/>
            <rFont val="Arial"/>
            <family val="2"/>
          </rPr>
          <t xml:space="preserve">Bis 1907 Rockwinkel 140</t>
        </r>
      </text>
    </comment>
    <comment ref="D507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140</t>
        </r>
      </text>
    </comment>
    <comment ref="D511" authorId="0">
      <text>
        <r>
          <rPr>
            <sz val="10"/>
            <rFont val="Arial"/>
            <family val="2"/>
          </rPr>
          <t xml:space="preserve">1965 wurde das Haus abgerissen</t>
        </r>
      </text>
    </comment>
    <comment ref="D512" authorId="0">
      <text>
        <r>
          <rPr>
            <sz val="10"/>
            <rFont val="Arial"/>
            <family val="2"/>
          </rPr>
          <t xml:space="preserve">Toranlage zum Landgut ist heute Oberneulander Landstr. 189D</t>
        </r>
      </text>
    </comment>
    <comment ref="D519" authorId="0">
      <text>
        <r>
          <rPr>
            <sz val="10"/>
            <rFont val="Arial"/>
            <family val="2"/>
          </rPr>
          <t xml:space="preserve">Bis 1907 Rockwinkel 141</t>
        </r>
      </text>
    </comment>
    <comment ref="D520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141</t>
        </r>
      </text>
    </comment>
    <comment ref="D521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523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D531" authorId="0">
      <text>
        <r>
          <rPr>
            <sz val="10"/>
            <rFont val="Arial"/>
            <family val="2"/>
          </rPr>
          <t xml:space="preserve">Bis 1907 Rockwinkel 10f</t>
        </r>
      </text>
    </comment>
    <comment ref="D540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D549" authorId="0">
      <text>
        <r>
          <rPr>
            <sz val="10"/>
            <rFont val="Arial"/>
            <family val="2"/>
          </rPr>
          <t xml:space="preserve">Bis 1907 Rockwinkel 136</t>
        </r>
      </text>
    </comment>
    <comment ref="D550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136</t>
        </r>
      </text>
    </comment>
    <comment ref="D555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142</t>
        </r>
      </text>
    </comment>
    <comment ref="D565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D568" authorId="0">
      <text>
        <r>
          <rPr>
            <sz val="10"/>
            <rFont val="Arial"/>
            <family val="2"/>
          </rPr>
          <t xml:space="preserve">1908 unter Vorwegnahme des geplanten neuen Systems mit einer Hsnr. versehen. Vorher Rockwinkel 140</t>
        </r>
      </text>
    </comment>
    <comment ref="D578" authorId="0">
      <text>
        <r>
          <rPr>
            <sz val="10"/>
            <rFont val="Arial"/>
            <family val="2"/>
          </rPr>
          <t xml:space="preserve">Wahrscheinlich zugeörig zum Haus Hoogenkamp</t>
        </r>
      </text>
    </comment>
    <comment ref="D598" authorId="0">
      <text>
        <r>
          <rPr>
            <sz val="10"/>
            <rFont val="Arial"/>
            <family val="2"/>
          </rPr>
          <t xml:space="preserve">Lage nicht sicher. Konnte wegen der wechselnden Bewohner nicht sicher verortet werden.</t>
        </r>
      </text>
    </comment>
    <comment ref="E1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6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1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E36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E49" authorId="0">
      <text>
        <r>
          <rPr>
            <sz val="10"/>
            <rFont val="Arial"/>
            <family val="2"/>
          </rPr>
          <t xml:space="preserve">Gaststätte „Niedersachsen“</t>
        </r>
      </text>
    </comment>
    <comment ref="E55" authorId="0">
      <text>
        <r>
          <rPr>
            <sz val="10"/>
            <rFont val="Arial"/>
            <family val="2"/>
          </rPr>
          <t xml:space="preserve">Hof Bollmann</t>
        </r>
      </text>
    </comment>
    <comment ref="E62" authorId="0">
      <text>
        <r>
          <rPr>
            <sz val="10"/>
            <rFont val="Arial"/>
            <family val="2"/>
          </rPr>
          <t xml:space="preserve">Arbeitshypothese, dass Heinr. Blome von 1908 auf 1909 von Rockwinkel 78b zur Auf der Heide 29 gezogen ist.</t>
        </r>
      </text>
    </comment>
    <comment ref="E71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73" authorId="0">
      <text>
        <r>
          <rPr>
            <sz val="10"/>
            <rFont val="Arial"/>
            <family val="2"/>
          </rPr>
          <t xml:space="preserve">Arbeitshypothese, dass Böcker von 1908 auf 1909 zur Mühlenfeldstr. 33 zieht. Bredehorn, Herm. wird sein Nachfolger.</t>
        </r>
      </text>
    </comment>
    <comment ref="E76" authorId="0">
      <text>
        <r>
          <rPr>
            <sz val="10"/>
            <rFont val="Arial"/>
            <family val="2"/>
          </rPr>
          <t xml:space="preserve">1910 verzeichnet unter Bremer Staat (Friedhof).
Barnay, J. H. F. Arbtr.</t>
        </r>
      </text>
    </comment>
    <comment ref="E81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86" authorId="0">
      <text>
        <r>
          <rPr>
            <sz val="10"/>
            <rFont val="Arial"/>
            <family val="2"/>
          </rPr>
          <t xml:space="preserve">Arbeitshypothese, dass D. Brand der Nachfolger von Daniel Boschen war.</t>
        </r>
      </text>
    </comment>
    <comment ref="E89" authorId="0">
      <text>
        <r>
          <rPr>
            <sz val="10"/>
            <rFont val="Arial"/>
            <family val="2"/>
          </rPr>
          <t xml:space="preserve">Bewohner ist 1907 und 1909 nicht in Oberneuland oder Rockwinkel verzeichnet.</t>
        </r>
      </text>
    </comment>
    <comment ref="E9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96" authorId="0">
      <text>
        <r>
          <rPr>
            <sz val="10"/>
            <rFont val="Arial"/>
            <family val="2"/>
          </rPr>
          <t xml:space="preserve">Bewohnerin ist 1909 nicht in Oberneuland oder Rockwinkel verzeichnet. Arbeitshypothese, dass Lindemann, B. der Nachfolger von Boschen, Herm., Wwe. wird.</t>
        </r>
      </text>
    </comment>
    <comment ref="E9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99" authorId="0">
      <text>
        <r>
          <rPr>
            <sz val="10"/>
            <rFont val="Arial"/>
            <family val="2"/>
          </rPr>
          <t xml:space="preserve">Arbeitshypothese, dass Johann Boschen von 1908 auf 1909 von Rockwinkel 2a zur Rockwinkeler Chaussee 125 gezogen ist.</t>
        </r>
      </text>
    </comment>
    <comment ref="E110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12" authorId="0">
      <text>
        <r>
          <rPr>
            <sz val="10"/>
            <rFont val="Arial"/>
            <family val="2"/>
          </rPr>
          <t xml:space="preserve">Nach 1908 als Brüning eingetragen.</t>
        </r>
      </text>
    </comment>
    <comment ref="E116" authorId="0">
      <text>
        <r>
          <rPr>
            <sz val="10"/>
            <rFont val="Arial"/>
            <family val="2"/>
          </rPr>
          <t xml:space="preserve">Nach 1908 als Brüning eingetragen.</t>
        </r>
      </text>
    </comment>
    <comment ref="E130" authorId="0">
      <text>
        <r>
          <rPr>
            <sz val="10"/>
            <rFont val="Arial"/>
            <family val="2"/>
          </rPr>
          <t xml:space="preserve">Arbeitshypothese, dass Saß der Nachfolger von Dannhauser war</t>
        </r>
      </text>
    </comment>
    <comment ref="E134" authorId="0">
      <text>
        <r>
          <rPr>
            <sz val="10"/>
            <rFont val="Arial"/>
            <family val="2"/>
          </rPr>
          <t xml:space="preserve">Später immer als Derr eingetragen</t>
        </r>
      </text>
    </comment>
    <comment ref="E135" authorId="0">
      <text>
        <r>
          <rPr>
            <sz val="10"/>
            <rFont val="Arial"/>
            <family val="2"/>
          </rPr>
          <t xml:space="preserve">Bewohner ist 1909 nicht in Oberneuland oder Rockwinkel verzeichnet.  Arbeitshypothese, dass Rath der Nachfolger von Degemeyer wird.</t>
        </r>
      </text>
    </comment>
    <comment ref="E136" authorId="0">
      <text>
        <r>
          <rPr>
            <sz val="10"/>
            <rFont val="Arial"/>
            <family val="2"/>
          </rPr>
          <t xml:space="preserve">Bewohner ist 1909 nicht in Oberneuland oder Rockwinkel verzeichnet. 1908 auch nicht mehr unter Rockwinkel am Rüten 29.</t>
        </r>
      </text>
    </comment>
    <comment ref="E13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43" authorId="0">
      <text>
        <r>
          <rPr>
            <sz val="10"/>
            <rFont val="Arial"/>
            <family val="2"/>
          </rPr>
          <t xml:space="preserve">Die folgenden Jahre immer unter Dicke eingetragen.</t>
        </r>
      </text>
    </comment>
    <comment ref="E154" authorId="0">
      <text>
        <r>
          <rPr>
            <sz val="10"/>
            <rFont val="Arial"/>
            <family val="2"/>
          </rPr>
          <t xml:space="preserve">Arbeitshypothese, dass Johann Döhle von 1908 auf 1909 von Rockwinkel 74e zur Oberneulander Landstr. 15 umgezogen ist.</t>
        </r>
      </text>
    </comment>
    <comment ref="E156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58" authorId="0">
      <text>
        <r>
          <rPr>
            <sz val="10"/>
            <rFont val="Arial"/>
            <family val="2"/>
          </rPr>
          <t xml:space="preserve">Arbeitshypothese, dass H. Wagschal der Nachfolger von Döhle, Wilh., Wwe. ist</t>
        </r>
      </text>
    </comment>
    <comment ref="E159" authorId="0">
      <text>
        <r>
          <rPr>
            <sz val="10"/>
            <rFont val="Arial"/>
            <family val="2"/>
          </rPr>
          <t xml:space="preserve">Dohrmann, A. taucht 1909 nicht mehr im Adressbuch auf. Eventuell bleibt das Haus bis zum Abriss unbewohnt.</t>
        </r>
      </text>
    </comment>
    <comment ref="E172" authorId="0">
      <text>
        <r>
          <rPr>
            <sz val="10"/>
            <rFont val="Arial"/>
            <family val="2"/>
          </rPr>
          <t xml:space="preserve">Arbeitshypothese, dass Finken, Herm. von 1908 auf 1909 von Rockwinkel 44 zum Hodenberger Deich 58 gezogen ist.</t>
        </r>
      </text>
    </comment>
    <comment ref="E173" authorId="0">
      <text>
        <r>
          <rPr>
            <sz val="10"/>
            <rFont val="Arial"/>
            <family val="2"/>
          </rPr>
          <t xml:space="preserve">Arbeitshypothese, dass H. Fischer von 1908 auf 1909 pensioniert wird, und dann zur  Auf der Haide 23 zieht. Roßmann, W. wird sein Nachfolger.</t>
        </r>
      </text>
    </comment>
    <comment ref="E17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76" authorId="0">
      <text>
        <r>
          <rPr>
            <sz val="10"/>
            <rFont val="Arial"/>
            <family val="2"/>
          </rPr>
          <t xml:space="preserve">Arbeitshypothese, dass Martens der Nachfolger von Focke war</t>
        </r>
      </text>
    </comment>
    <comment ref="E179" authorId="0">
      <text>
        <r>
          <rPr>
            <sz val="10"/>
            <rFont val="Arial"/>
            <family val="2"/>
          </rPr>
          <t xml:space="preserve">Bewohner ist 1909 nicht in Oberneuland oder Rockwinkel verzeichnet, aber ein Frensel an gleicher Adresse. Vermutlich gleiche Familie.</t>
        </r>
      </text>
    </comment>
    <comment ref="E181" authorId="0">
      <text>
        <r>
          <rPr>
            <sz val="10"/>
            <rFont val="Arial"/>
            <family val="2"/>
          </rPr>
          <t xml:space="preserve">Arbeitshypothese, dass Frerks von 1908 auf 1909 von Rockwinkel 47a zur Rockwinkeler Chaussee 98 gezogen ist.</t>
        </r>
      </text>
    </comment>
    <comment ref="E183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199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Joh. Osmers das Haus von J.H. Grimm übernimmt.</t>
        </r>
      </text>
    </comment>
    <comment ref="E200" authorId="0">
      <text>
        <r>
          <rPr>
            <sz val="10"/>
            <rFont val="Arial"/>
            <family val="2"/>
          </rPr>
          <t xml:space="preserve">1962-2018 Grün-Gold Club</t>
        </r>
      </text>
    </comment>
    <comment ref="E218" authorId="0">
      <text>
        <r>
          <rPr>
            <sz val="10"/>
            <rFont val="Arial"/>
            <family val="2"/>
          </rPr>
          <t xml:space="preserve">Später immer Harves Landgut genannt. Vorgänger 1884-1903 Joh. Conr. Silkenstädt, Landgut.</t>
        </r>
      </text>
    </comment>
    <comment ref="E221" authorId="0">
      <text>
        <r>
          <rPr>
            <sz val="10"/>
            <rFont val="Arial"/>
            <family val="2"/>
          </rPr>
          <t xml:space="preserve">Später immer als Heinson eingetragen.</t>
        </r>
      </text>
    </comment>
    <comment ref="E234" authorId="0">
      <text>
        <r>
          <rPr>
            <sz val="10"/>
            <rFont val="Arial"/>
            <family val="2"/>
          </rPr>
          <t xml:space="preserve">Arbeitshypothese: C. Hildebrand ist von Oberneuland 27 nach Oberneulander Landstraße 135 gezogen.</t>
        </r>
      </text>
    </comment>
    <comment ref="E240" authorId="0">
      <text>
        <r>
          <rPr>
            <sz val="10"/>
            <rFont val="Arial"/>
            <family val="2"/>
          </rPr>
          <t xml:space="preserve">Ab 1934 Nachfolgerbau von Theodor Hoffmann. Ab 1983 Hoffmanns Park 7-13.</t>
        </r>
      </text>
    </comment>
    <comment ref="E246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49" authorId="0">
      <text>
        <r>
          <rPr>
            <sz val="10"/>
            <rFont val="Arial"/>
            <family val="2"/>
          </rPr>
          <t xml:space="preserve">Jetzt Gemeindehaus, Hohenkampsweg 6</t>
        </r>
      </text>
    </comment>
    <comment ref="E257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E259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Plaggenmeier sein Nachfolger wird.</t>
        </r>
      </text>
    </comment>
    <comment ref="E260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61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E265" authorId="0">
      <text>
        <r>
          <rPr>
            <sz val="10"/>
            <rFont val="Arial"/>
            <family val="2"/>
          </rPr>
          <t xml:space="preserve">Arbeitshypothese, dass Windhorst der Nachfolger von Ilsemann war</t>
        </r>
      </text>
    </comment>
    <comment ref="E267" authorId="0">
      <text>
        <r>
          <rPr>
            <sz val="10"/>
            <rFont val="Arial"/>
            <family val="2"/>
          </rPr>
          <t xml:space="preserve">Arbeitshypothese, dass Wilh. Jäger von 1908 auf 1909 von  Oberneuland 70a zum Heiddamm 54 umgezogen ist.</t>
        </r>
      </text>
    </comment>
    <comment ref="E274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80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87" authorId="0">
      <text>
        <r>
          <rPr>
            <sz val="10"/>
            <rFont val="Arial"/>
            <family val="2"/>
          </rPr>
          <t xml:space="preserve">1910 wieder verzeichnet unter Kaars, J. C., Wwe.</t>
        </r>
      </text>
    </comment>
    <comment ref="E289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294" authorId="0">
      <text>
        <r>
          <rPr>
            <sz val="10"/>
            <rFont val="Arial"/>
            <family val="2"/>
          </rPr>
          <t xml:space="preserve">1910 verzeichnet unter Kaemena, Joh., Wwe., Sommerwohnung.</t>
        </r>
      </text>
    </comment>
    <comment ref="E302" authorId="0">
      <text>
        <r>
          <rPr>
            <sz val="10"/>
            <rFont val="Arial"/>
            <family val="2"/>
          </rPr>
          <t xml:space="preserve">Bewohner ist 1909 nicht in Oberneuland oder Rockwinkel verzeichnet.  Arbeitshypothese, dass C. Walter der Nachfolger von Georg Kinder wird.</t>
        </r>
      </text>
    </comment>
    <comment ref="E310" authorId="0">
      <text>
        <r>
          <rPr>
            <sz val="10"/>
            <rFont val="Arial"/>
            <family val="2"/>
          </rPr>
          <t xml:space="preserve">Bis 1908 Einträge unter Kneuer, Rich., ab 1909 erfasst unter Kneule, Rich.</t>
        </r>
      </text>
    </comment>
    <comment ref="E31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16" authorId="0">
      <text>
        <r>
          <rPr>
            <sz val="10"/>
            <rFont val="Arial"/>
            <family val="2"/>
          </rPr>
          <t xml:space="preserve">Bewohner ist 1909 schon gestorben. Eintrag Witwe F. Kothe.</t>
        </r>
      </text>
    </comment>
    <comment ref="E328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30" authorId="0">
      <text>
        <r>
          <rPr>
            <sz val="10"/>
            <rFont val="Arial"/>
            <family val="2"/>
          </rPr>
          <t xml:space="preserve">Arbeitshypothese, dass Lamprecht von 1908 auf 1909 von Oberneuland 90 nach Hohenkampsweg 32 gezogen ist</t>
        </r>
      </text>
    </comment>
    <comment ref="E335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39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34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52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Carl Keitzel der Nachfolger von Herm. Meier wird.</t>
        </r>
      </text>
    </comment>
    <comment ref="E362" authorId="0">
      <text>
        <r>
          <rPr>
            <sz val="10"/>
            <rFont val="Arial"/>
            <family val="2"/>
          </rPr>
          <t xml:space="preserve">Arbeitshypothese, dass Alb. Meyer, mit Alb. Meier identisch ist, und von 1908 auf 1909 von Oberneuland 87b zur Auf der Heide 55 gezogen ist.</t>
        </r>
      </text>
    </comment>
    <comment ref="E36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69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37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378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387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400" authorId="0">
      <text>
        <r>
          <rPr>
            <sz val="10"/>
            <rFont val="Arial"/>
            <family val="2"/>
          </rPr>
          <t xml:space="preserve">Müller, Herm. taucht 1909 nicht mehr im Adressbuch auf. Eventuell bleibt das Haus bis zum Abriss unbewohnt.</t>
        </r>
      </text>
    </comment>
    <comment ref="E404" authorId="0">
      <text>
        <r>
          <rPr>
            <sz val="10"/>
            <rFont val="Arial"/>
            <family val="2"/>
          </rPr>
          <t xml:space="preserve">Als Muller im Adressbuch, wahrscheinlich aber Müller.</t>
        </r>
      </text>
    </comment>
    <comment ref="E410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26" authorId="0">
      <text>
        <r>
          <rPr>
            <sz val="10"/>
            <rFont val="Arial"/>
            <family val="2"/>
          </rPr>
          <t xml:space="preserve">Bewohnerin ist 1909 nicht mehr in Oberneuland oder Rockwinkel verzeichnet.</t>
        </r>
      </text>
    </comment>
    <comment ref="E431" authorId="0">
      <text>
        <r>
          <rPr>
            <sz val="10"/>
            <rFont val="Arial"/>
            <family val="2"/>
          </rPr>
          <t xml:space="preserve">Otterstedt zieht von 1908 auf 1909 zur Oberneulander Chaussee 40. Schomaker (Schumacher) und Otterstedt haben 1907 zusammen unter Rockwinkel 140 gewohnt.</t>
        </r>
      </text>
    </comment>
    <comment ref="E44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47" authorId="0">
      <text>
        <r>
          <rPr>
            <sz val="10"/>
            <rFont val="Arial"/>
            <family val="2"/>
          </rPr>
          <t xml:space="preserve">Arbeitshypothese, dass Diedr. Plümer von 1908 auf 1909 von Rockwinkel 6d (Rockw. Ch. 78) zur Rockw. Ch. 76 gezogen ist.</t>
        </r>
      </text>
    </comment>
    <comment ref="E451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Bredemeyer der Nachfolger von Polligkeit wird.</t>
        </r>
      </text>
    </comment>
    <comment ref="E458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67" authorId="0">
      <text>
        <r>
          <rPr>
            <sz val="10"/>
            <rFont val="Arial"/>
            <family val="2"/>
          </rPr>
          <t xml:space="preserve">Arbeitshypothese, dass Lamprecht der Nachfolger von Roselius war.</t>
        </r>
      </text>
    </comment>
    <comment ref="E472" authorId="0">
      <text>
        <r>
          <rPr>
            <sz val="10"/>
            <rFont val="Arial"/>
            <family val="2"/>
          </rPr>
          <t xml:space="preserve">Arbeitshypothese, dass Roßmann, W. von 1908 auf 1909 Vorsteher des Hartmannhofes wird und nach dorthin umzieht.</t>
        </r>
      </text>
    </comment>
    <comment ref="E483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84" authorId="0">
      <text>
        <r>
          <rPr>
            <sz val="10"/>
            <rFont val="Arial"/>
            <family val="2"/>
          </rPr>
          <t xml:space="preserve">1909 ist nur ein H. Schmidt, Arbeiter verzeichnet.</t>
        </r>
      </text>
    </comment>
    <comment ref="E485" authorId="0">
      <text>
        <r>
          <rPr>
            <sz val="10"/>
            <rFont val="Arial"/>
            <family val="2"/>
          </rPr>
          <t xml:space="preserve">1909 ist nur ein H. Schmidt, Arbeiter verzeichnet.</t>
        </r>
      </text>
    </comment>
    <comment ref="E493" authorId="0">
      <text>
        <r>
          <rPr>
            <sz val="10"/>
            <rFont val="Arial"/>
            <family val="2"/>
          </rPr>
          <t xml:space="preserve">Arbeitshypothese, dass Renken der Nachfolger von Schreiber war.</t>
        </r>
      </text>
    </comment>
    <comment ref="E494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96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497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498" authorId="0">
      <text>
        <r>
          <rPr>
            <sz val="10"/>
            <rFont val="Arial"/>
            <family val="2"/>
          </rPr>
          <t xml:space="preserve">Kirchschule, abgebrochen 1964</t>
        </r>
      </text>
    </comment>
    <comment ref="E499" authorId="0">
      <text>
        <r>
          <rPr>
            <sz val="10"/>
            <rFont val="Arial"/>
            <family val="2"/>
          </rPr>
          <t xml:space="preserve">Bis 1904 wird die Schule im Adressbuch als Rockwinkel 31 geführt, danach ohne Nummer</t>
        </r>
      </text>
    </comment>
    <comment ref="E510" authorId="0">
      <text>
        <r>
          <rPr>
            <sz val="10"/>
            <rFont val="Arial"/>
            <family val="2"/>
          </rPr>
          <t xml:space="preserve">Arbeitshypothese, dass Badestein der Nachfolger von Schumacher war</t>
        </r>
      </text>
    </comment>
    <comment ref="E522" authorId="0">
      <text>
        <r>
          <rPr>
            <sz val="10"/>
            <rFont val="Arial"/>
            <family val="2"/>
          </rPr>
          <t xml:space="preserve">Arbeitshypothese, dass Siegmüller von 1908 auf 1909 von Rockwinkel 95f ins Bahnhofsgebäude umzieht. Friseur Eschrich wird sein Nachfolger.</t>
        </r>
      </text>
    </comment>
    <comment ref="E531" authorId="0">
      <text>
        <r>
          <rPr>
            <sz val="10"/>
            <rFont val="Arial"/>
            <family val="2"/>
          </rPr>
          <t xml:space="preserve">1907 noch unter Strohbek, H., Arbtr. eingetragen.</t>
        </r>
      </text>
    </comment>
    <comment ref="E535" authorId="0">
      <text>
        <r>
          <rPr>
            <sz val="10"/>
            <rFont val="Arial"/>
            <family val="2"/>
          </rPr>
          <t xml:space="preserve">Arbeitshypothese, dass Stürken, H. von 1908 auf 1909 von Rockwinkel 147 zur Oberneulander Ch. 29 zieht. Wetjen, Herm. wird sein Nachfolger.</t>
        </r>
      </text>
    </comment>
    <comment ref="E542" authorId="0">
      <text>
        <r>
          <rPr>
            <sz val="10"/>
            <rFont val="Arial"/>
            <family val="2"/>
          </rPr>
          <t xml:space="preserve">1909 nicht in Oberneuland oder Rockwinkel verzeichnet.</t>
        </r>
      </text>
    </comment>
    <comment ref="E545" authorId="0">
      <text>
        <r>
          <rPr>
            <sz val="10"/>
            <rFont val="Arial"/>
            <family val="2"/>
          </rPr>
          <t xml:space="preserve">Arbeitshypothesse dass A. Tietjen von 1908 auf 1909 von Rockwinkel 38 (Am Hallacker 54) zum Achterdiek 144 umgezogen ist.</t>
        </r>
      </text>
    </comment>
    <comment ref="E553" authorId="0">
      <text>
        <r>
          <rPr>
            <sz val="10"/>
            <rFont val="Arial"/>
            <family val="2"/>
          </rPr>
          <t xml:space="preserve">Arbeitshypothese, dass hier das Landgut Weltmann errichtet wurde</t>
        </r>
      </text>
    </comment>
    <comment ref="E555" authorId="0">
      <text>
        <r>
          <rPr>
            <sz val="10"/>
            <rFont val="Arial"/>
            <family val="2"/>
          </rPr>
          <t xml:space="preserve">Viohl, J. zieht von 1908 auf 1909 von Rockw. am Rüten 13 zur Oberneulander Chaussee 29. Kohlwerk, Fr. wird sein Nachfolger.</t>
        </r>
      </text>
    </comment>
    <comment ref="E556" authorId="0">
      <text>
        <r>
          <rPr>
            <sz val="10"/>
            <rFont val="Arial"/>
            <family val="2"/>
          </rPr>
          <t xml:space="preserve">Arbeitshypothese, dass Dr. Vogel von 1908 auf 1909 von Rockwinkel 75 zur Rockwinkeler Landstr. 20 gezogen ist.</t>
        </r>
      </text>
    </comment>
    <comment ref="E559" authorId="0">
      <text>
        <r>
          <rPr>
            <sz val="10"/>
            <rFont val="Arial"/>
            <family val="2"/>
          </rPr>
          <t xml:space="preserve">Schreibfehler in der Ausgabe 1908, später immer Randwyk genannt</t>
        </r>
      </text>
    </comment>
    <comment ref="E561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574" authorId="0">
      <text>
        <r>
          <rPr>
            <sz val="10"/>
            <rFont val="Arial"/>
            <family val="2"/>
          </rPr>
          <t xml:space="preserve">Bewohner sind 1909 nicht in Oberneuland oder Rockwinkel verzeichnet.</t>
        </r>
      </text>
    </comment>
    <comment ref="E579" authorId="0">
      <text>
        <r>
          <rPr>
            <sz val="10"/>
            <rFont val="Arial"/>
            <family val="2"/>
          </rPr>
          <t xml:space="preserve">Bewohner ist 1909 nicht in Oberneuland oder Rockwinkel verzeichnet. Arbeitshypothese, dass Budrat der Nachfolger von Wendt wird.</t>
        </r>
      </text>
    </comment>
    <comment ref="E581" authorId="0">
      <text>
        <r>
          <rPr>
            <sz val="10"/>
            <rFont val="Arial"/>
            <family val="2"/>
          </rPr>
          <t xml:space="preserve">Bewohner zieht 1909 zur Oberneulander Ch. 33, und 1910 zur Rockwinkeler Ch. 142.</t>
        </r>
      </text>
    </comment>
    <comment ref="E582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E585" authorId="0">
      <text>
        <r>
          <rPr>
            <sz val="10"/>
            <rFont val="Arial"/>
            <family val="2"/>
          </rPr>
          <t xml:space="preserve">Bewohnerin ist 1909 nicht in Oberneuland oder Rockwinkel verzeichnet.</t>
        </r>
      </text>
    </comment>
    <comment ref="E598" authorId="0">
      <text>
        <r>
          <rPr>
            <sz val="10"/>
            <rFont val="Arial"/>
            <family val="2"/>
          </rPr>
          <t xml:space="preserve">Zillmer zieht häufig um. Bis 1906 Rockwinkel  82A, 1907-08 Rockwinkel 82D, 1909 Mühlenfeldstr. 32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A2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A3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A4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A5" authorId="0">
      <text>
        <r>
          <rPr>
            <sz val="10"/>
            <rFont val="Arial"/>
            <family val="2"/>
          </rPr>
          <t xml:space="preserve">Bis 1907 Rockwinkel 3f</t>
        </r>
      </text>
    </comment>
    <comment ref="A6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7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8" authorId="0">
      <text>
        <r>
          <rPr>
            <sz val="10"/>
            <rFont val="Arial"/>
            <family val="2"/>
          </rPr>
          <t xml:space="preserve">Bis 1907 Rockwinkel 10f</t>
        </r>
      </text>
    </comment>
    <comment ref="A9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10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13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A14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A16" authorId="0">
      <text>
        <r>
          <rPr>
            <sz val="10"/>
            <rFont val="Arial"/>
            <family val="2"/>
          </rPr>
          <t xml:space="preserve">Genaue Lage nicht sicher.</t>
        </r>
      </text>
    </comment>
    <comment ref="A38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42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69" authorId="0">
      <text>
        <r>
          <rPr>
            <sz val="10"/>
            <rFont val="Arial"/>
            <family val="2"/>
          </rPr>
          <t xml:space="preserve">Arbeitshypothese, dass Obern. 92+93 bis 1905 zusammen auf Grundstück Am Hodenberger Deich 81 lagen.</t>
        </r>
      </text>
    </comment>
    <comment ref="A89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A96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A103" authorId="0">
      <text>
        <r>
          <rPr>
            <sz val="10"/>
            <rFont val="Arial"/>
            <family val="2"/>
          </rPr>
          <t xml:space="preserve"> Lage geschätzt.</t>
        </r>
      </text>
    </comment>
    <comment ref="A104" authorId="0">
      <text>
        <r>
          <rPr>
            <sz val="10"/>
            <rFont val="Arial"/>
            <family val="2"/>
          </rPr>
          <t xml:space="preserve">Jetzt Oberneulander Landstr. 200c+d</t>
        </r>
      </text>
    </comment>
    <comment ref="A107" authorId="0">
      <text>
        <r>
          <rPr>
            <sz val="10"/>
            <rFont val="Arial"/>
            <family val="2"/>
          </rPr>
          <t xml:space="preserve">Ab 1955 Kämenadenweg 1</t>
        </r>
      </text>
    </comment>
    <comment ref="A111" authorId="0">
      <text>
        <r>
          <rPr>
            <sz val="10"/>
            <rFont val="Arial"/>
            <family val="2"/>
          </rPr>
          <t xml:space="preserve">Zuordnung zur Kaemenade 4 kann nicht durch Namensgleichheit der Bewohner belegt werden, wird aber vermutet.</t>
        </r>
      </text>
    </comment>
    <comment ref="A112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A113" authorId="0">
      <text>
        <r>
          <rPr>
            <sz val="10"/>
            <rFont val="Arial"/>
            <family val="2"/>
          </rPr>
          <t xml:space="preserve">Jetzt Oberneulander Heerstr. 34-36</t>
        </r>
      </text>
    </comment>
    <comment ref="A161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A162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A234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35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3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37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54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263" authorId="0">
      <text>
        <r>
          <rPr>
            <sz val="10"/>
            <rFont val="Arial"/>
            <family val="2"/>
          </rPr>
          <t xml:space="preserve">Lage nicht sicher. Konnte wegen der wechselnden Bewohner nicht sicher verortet werden.</t>
        </r>
      </text>
    </comment>
    <comment ref="A264" authorId="0">
      <text>
        <r>
          <rPr>
            <sz val="10"/>
            <rFont val="Arial"/>
            <family val="2"/>
          </rPr>
          <t xml:space="preserve">Lage nicht sicher. Konnte wegen der wechselnden Bewohner nicht sicher verortet werden.</t>
        </r>
      </text>
    </comment>
    <comment ref="A299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300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301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302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317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48" authorId="0">
      <text>
        <r>
          <rPr>
            <sz val="10"/>
            <rFont val="Arial"/>
            <family val="2"/>
          </rPr>
          <t xml:space="preserve">Wahrscheinlich zugeörig zum Haus Hoogenkamp</t>
        </r>
      </text>
    </comment>
    <comment ref="A392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A422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A424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A426" authorId="0">
      <text>
        <r>
          <rPr>
            <sz val="10"/>
            <rFont val="Arial"/>
            <family val="2"/>
          </rPr>
          <t xml:space="preserve">1965 wurde das Haus abgerissen</t>
        </r>
      </text>
    </comment>
    <comment ref="A446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A447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A448" authorId="0">
      <text>
        <r>
          <rPr>
            <sz val="10"/>
            <rFont val="Arial"/>
            <family val="2"/>
          </rPr>
          <t xml:space="preserve">Jetzt Am Jürgens Holz 1</t>
        </r>
      </text>
    </comment>
    <comment ref="A473" authorId="0">
      <text>
        <r>
          <rPr>
            <sz val="10"/>
            <rFont val="Arial"/>
            <family val="2"/>
          </rPr>
          <t xml:space="preserve">Toranlage zum Landgut ist heute Oberneulander Landstr. 189D</t>
        </r>
      </text>
    </comment>
    <comment ref="A484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A511" authorId="0">
      <text>
        <r>
          <rPr>
            <sz val="10"/>
            <rFont val="Arial"/>
            <family val="2"/>
          </rPr>
          <t xml:space="preserve">Arbeitshypothese, dass Rockwinkel 95f Rockwinkeler Heerstr. 24 geworden ist.</t>
        </r>
      </text>
    </comment>
    <comment ref="A518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A523" authorId="0">
      <text>
        <r>
          <rPr>
            <sz val="10"/>
            <rFont val="Arial"/>
            <family val="2"/>
          </rPr>
          <t xml:space="preserve">Damalige Lage zwischen Krummacherweg Nr. 1 und Nr. 2</t>
        </r>
      </text>
    </comment>
    <comment ref="A545" authorId="0">
      <text>
        <r>
          <rPr>
            <sz val="10"/>
            <rFont val="Arial"/>
            <family val="2"/>
          </rPr>
          <t xml:space="preserve">Lage nicht sicher</t>
        </r>
      </text>
    </comment>
    <comment ref="A547" authorId="0">
      <text>
        <r>
          <rPr>
            <sz val="10"/>
            <rFont val="Arial"/>
            <family val="2"/>
          </rPr>
          <t xml:space="preserve">Bis 1903 wurde Rockw. 3c als Kinder, Georg, Landgut verzeichnet.</t>
        </r>
      </text>
    </comment>
    <comment ref="A554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555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578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608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B8" authorId="0">
      <text>
        <r>
          <rPr>
            <sz val="10"/>
            <rFont val="Arial"/>
            <family val="2"/>
          </rPr>
          <t xml:space="preserve">Im Bereich der Autobahnauffahrt Vahr.</t>
        </r>
      </text>
    </comment>
    <comment ref="B12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B13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B15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B16" authorId="0">
      <text>
        <r>
          <rPr>
            <sz val="10"/>
            <rFont val="Arial"/>
            <family val="2"/>
          </rPr>
          <t xml:space="preserve">Jetzt etwa Rockwinkeler Landstr. 68</t>
        </r>
      </text>
    </comment>
    <comment ref="B17" authorId="0">
      <text>
        <r>
          <rPr>
            <sz val="10"/>
            <rFont val="Arial"/>
            <family val="2"/>
          </rPr>
          <t xml:space="preserve">Lage war bei heutiger  Hsnr. Auf der Heide 17,17a. Haus wurde Anfang der 60er Jahre abgerissen.</t>
        </r>
      </text>
    </comment>
    <comment ref="B18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B19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B20" authorId="0">
      <text>
        <r>
          <rPr>
            <sz val="10"/>
            <rFont val="Arial"/>
            <family val="2"/>
          </rPr>
          <t xml:space="preserve">Lag früher auf der Einfahrt des Paul-Reusche-Wegs</t>
        </r>
      </text>
    </comment>
    <comment ref="B21" authorId="0">
      <text>
        <r>
          <rPr>
            <sz val="10"/>
            <rFont val="Arial"/>
            <family val="2"/>
          </rPr>
          <t xml:space="preserve">Lag früher auf der Einfahrt des Paul-Reusche-Wegs</t>
        </r>
      </text>
    </comment>
    <comment ref="B23" authorId="0">
      <text>
        <r>
          <rPr>
            <sz val="10"/>
            <rFont val="Arial"/>
            <family val="2"/>
          </rPr>
          <t xml:space="preserve">Zweite Doppelhaushälfte von Am Heiddamm 22, Reetdachhaus</t>
        </r>
      </text>
    </comment>
    <comment ref="B26" authorId="0">
      <text>
        <r>
          <rPr>
            <sz val="10"/>
            <rFont val="Arial"/>
            <family val="2"/>
          </rPr>
          <t xml:space="preserve">Jetzt Am Heiddamm 30b</t>
        </r>
      </text>
    </comment>
    <comment ref="B27" authorId="0">
      <text>
        <r>
          <rPr>
            <sz val="10"/>
            <rFont val="Arial"/>
            <family val="2"/>
          </rPr>
          <t xml:space="preserve">Hsnr. 35 war ein Doppelhaus, zusammen mit Hsnr. 37</t>
        </r>
      </text>
    </comment>
    <comment ref="B30" authorId="0">
      <text>
        <r>
          <rPr>
            <sz val="10"/>
            <rFont val="Arial"/>
            <family val="2"/>
          </rPr>
          <t xml:space="preserve">Jetzt Am Heiddamm 41a</t>
        </r>
      </text>
    </comment>
    <comment ref="B37" authorId="0">
      <text>
        <r>
          <rPr>
            <sz val="10"/>
            <rFont val="Arial"/>
            <family val="2"/>
          </rPr>
          <t xml:space="preserve">Am 22.02.2021 abgebrochen.</t>
        </r>
      </text>
    </comment>
    <comment ref="B38" authorId="0">
      <text>
        <r>
          <rPr>
            <sz val="10"/>
            <rFont val="Arial"/>
            <family val="2"/>
          </rPr>
          <t xml:space="preserve">Das Haus scheint im Jahr 1909 errichtet worden zu sein und hat daher keine ältere Numerierung. Wurde im Frühjahr 2016 abgerissen.</t>
        </r>
      </text>
    </comment>
    <comment ref="B42" authorId="0">
      <text>
        <r>
          <rPr>
            <sz val="10"/>
            <rFont val="Arial"/>
            <family val="2"/>
          </rPr>
          <t xml:space="preserve">Lage nicht sicher. Eventuell auch gegenüber dem Ellener Hof. Hatte anscheinend auch keine alte Numerierung.</t>
        </r>
      </text>
    </comment>
    <comment ref="B52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B53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B56" authorId="0">
      <text>
        <r>
          <rPr>
            <sz val="10"/>
            <rFont val="Arial"/>
            <family val="2"/>
          </rPr>
          <t xml:space="preserve">Hsnr. nicht mehr vergeben. Jetzt Friedrich-Behrens-Weg 2</t>
        </r>
      </text>
    </comment>
    <comment ref="B85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B86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B87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B89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B96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B103" authorId="0">
      <text>
        <r>
          <rPr>
            <sz val="10"/>
            <rFont val="Arial"/>
            <family val="2"/>
          </rPr>
          <t xml:space="preserve">Hsnr. jetzt nicht mehr vergeben. Lage geschätzt.</t>
        </r>
      </text>
    </comment>
    <comment ref="B104" authorId="0">
      <text>
        <r>
          <rPr>
            <sz val="10"/>
            <rFont val="Arial"/>
            <family val="2"/>
          </rPr>
          <t xml:space="preserve">Jetzt Oberneulander Landstr. 200c+d</t>
        </r>
      </text>
    </comment>
    <comment ref="B108" authorId="0">
      <text>
        <r>
          <rPr>
            <sz val="10"/>
            <rFont val="Arial"/>
            <family val="2"/>
          </rPr>
          <t xml:space="preserve">Grundstück wurde zur Anlage des Osterholzer Friedhofs verkauft. Abgebrannt um 1910Abgebrannt um 1910</t>
        </r>
      </text>
    </comment>
    <comment ref="B109" authorId="0">
      <text>
        <r>
          <rPr>
            <sz val="10"/>
            <rFont val="Arial"/>
            <family val="2"/>
          </rPr>
          <t xml:space="preserve">Ab 1955 Kämenadenweg 3</t>
        </r>
      </text>
    </comment>
    <comment ref="B110" authorId="0">
      <text>
        <r>
          <rPr>
            <sz val="10"/>
            <rFont val="Arial"/>
            <family val="2"/>
          </rPr>
          <t xml:space="preserve">Ab 1955 Kämenadenweg 3</t>
        </r>
      </text>
    </comment>
    <comment ref="B111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B155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156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157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158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161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B162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B167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B168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B170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B171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B172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B174" authorId="0">
      <text>
        <r>
          <rPr>
            <sz val="10"/>
            <rFont val="Arial"/>
            <family val="2"/>
          </rPr>
          <t xml:space="preserve">Am 2.3.2022 abgerissen</t>
        </r>
      </text>
    </comment>
    <comment ref="B175" authorId="0">
      <text>
        <r>
          <rPr>
            <sz val="10"/>
            <rFont val="Arial"/>
            <family val="2"/>
          </rPr>
          <t xml:space="preserve">Am 2.3.2022 abgerissen</t>
        </r>
      </text>
    </comment>
    <comment ref="B176" authorId="0">
      <text>
        <r>
          <rPr>
            <sz val="10"/>
            <rFont val="Arial"/>
            <family val="2"/>
          </rPr>
          <t xml:space="preserve">Der ehemalige Heidehof. 1995 abgerissen.</t>
        </r>
      </text>
    </comment>
    <comment ref="B180" authorId="0">
      <text>
        <r>
          <rPr>
            <sz val="10"/>
            <rFont val="Arial"/>
            <family val="2"/>
          </rPr>
          <t xml:space="preserve">Hsnr. jetzt nicht mehr vergeben.Wahrscheinlich Doppelhaus mit Nr.44.  Letztmalige Eintragung 1911.</t>
        </r>
      </text>
    </comment>
    <comment ref="B185" authorId="0">
      <text>
        <r>
          <rPr>
            <sz val="10"/>
            <rFont val="Arial"/>
            <family val="2"/>
          </rPr>
          <t xml:space="preserve">Das Fachwerkhaus ist Ende der 90er Jahre abgerissen worden.</t>
        </r>
      </text>
    </comment>
    <comment ref="B186" authorId="0">
      <text>
        <r>
          <rPr>
            <sz val="10"/>
            <rFont val="Arial"/>
            <family val="2"/>
          </rPr>
          <t xml:space="preserve">Das Fachwerkhaus ist Ende der 90er Jahre abgerissen worden.</t>
        </r>
      </text>
    </comment>
    <comment ref="B190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B191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B196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205" authorId="0">
      <text>
        <r>
          <rPr>
            <sz val="10"/>
            <rFont val="Arial"/>
            <family val="2"/>
          </rPr>
          <t xml:space="preserve">War ungefähr auf den Grundstücken von Hsnr. 52 - 58</t>
        </r>
      </text>
    </comment>
    <comment ref="B208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B209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B210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B236" authorId="0">
      <text>
        <r>
          <rPr>
            <sz val="10"/>
            <rFont val="Arial"/>
            <family val="2"/>
          </rPr>
          <t xml:space="preserve">Eisenbahnerhaus, im Zuge des Tunnelbaus ca. 2014 abgerissen</t>
        </r>
      </text>
    </comment>
    <comment ref="B237" authorId="0">
      <text>
        <r>
          <rPr>
            <sz val="10"/>
            <rFont val="Arial"/>
            <family val="2"/>
          </rPr>
          <t xml:space="preserve">Eisenbahnerhaus, im Zuge des Tunnelbaus ca. 2014 abgerissen</t>
        </r>
      </text>
    </comment>
    <comment ref="B251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B253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B254" authorId="0">
      <text>
        <r>
          <rPr>
            <sz val="10"/>
            <rFont val="Arial"/>
            <family val="2"/>
          </rPr>
          <t xml:space="preserve">Eventuell von 1908 auf 1909 neu gebautes Haus ohne alte Numerierung.</t>
        </r>
      </text>
    </comment>
    <comment ref="B269" authorId="0">
      <text>
        <r>
          <rPr>
            <sz val="10"/>
            <rFont val="Arial"/>
            <family val="2"/>
          </rPr>
          <t xml:space="preserve">Kleines Haus rechts vor Hsnr. 73 auf gleichem Grundstück.</t>
        </r>
      </text>
    </comment>
    <comment ref="B272" authorId="0">
      <text>
        <r>
          <rPr>
            <sz val="10"/>
            <rFont val="Arial"/>
            <family val="2"/>
          </rPr>
          <t xml:space="preserve">Haus stand noch bis bis mind. Herbst 2014</t>
        </r>
      </text>
    </comment>
    <comment ref="B281" authorId="0">
      <text>
        <r>
          <rPr>
            <sz val="10"/>
            <rFont val="Arial"/>
            <family val="2"/>
          </rPr>
          <t xml:space="preserve">Mühlenweg 17 u.  19 waren ein Doppelhaus.</t>
        </r>
      </text>
    </comment>
    <comment ref="B282" authorId="0">
      <text>
        <r>
          <rPr>
            <sz val="10"/>
            <rFont val="Arial"/>
            <family val="2"/>
          </rPr>
          <t xml:space="preserve">Mühlenweg 17 u.  19 waren ein Doppelhaus.</t>
        </r>
      </text>
    </comment>
    <comment ref="B288" authorId="0">
      <text>
        <r>
          <rPr>
            <sz val="10"/>
            <rFont val="Arial"/>
            <family val="2"/>
          </rPr>
          <t xml:space="preserve">Jetzt Oberneulander Heerstr. 7a</t>
        </r>
      </text>
    </comment>
    <comment ref="B289" authorId="0">
      <text>
        <r>
          <rPr>
            <sz val="10"/>
            <rFont val="Arial"/>
            <family val="2"/>
          </rPr>
          <t xml:space="preserve">Jetzt Oberneulander Heerstr. 7a</t>
        </r>
      </text>
    </comment>
    <comment ref="B299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300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301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302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314" authorId="0">
      <text>
        <r>
          <rPr>
            <sz val="10"/>
            <rFont val="Arial"/>
            <family val="2"/>
          </rPr>
          <t xml:space="preserve">Haus ist Dezember 2020 abgerissen worden.</t>
        </r>
      </text>
    </comment>
    <comment ref="B315" authorId="0">
      <text>
        <r>
          <rPr>
            <sz val="10"/>
            <rFont val="Arial"/>
            <family val="2"/>
          </rPr>
          <t xml:space="preserve">Haus ist Dezember 2020 abgerissen worden.</t>
        </r>
      </text>
    </comment>
    <comment ref="B317" authorId="0">
      <text>
        <r>
          <rPr>
            <sz val="10"/>
            <rFont val="Arial"/>
            <family val="2"/>
          </rPr>
          <t xml:space="preserve">Eventuell 1909 neu entstandenes Haus hinter Hsnr. 52.</t>
        </r>
      </text>
    </comment>
    <comment ref="B324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B325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B346" authorId="0">
      <text>
        <r>
          <rPr>
            <sz val="10"/>
            <rFont val="Arial"/>
            <family val="2"/>
          </rPr>
          <t xml:space="preserve">Hsnr. 31 liegt jetzt weiter hinten im Park</t>
        </r>
      </text>
    </comment>
    <comment ref="B348" authorId="0">
      <text>
        <r>
          <rPr>
            <sz val="10"/>
            <rFont val="Arial"/>
            <family val="2"/>
          </rPr>
          <t xml:space="preserve">Hsnr. bis mind. 1980 noch vergeben, jetzt Hohenkampsweg 1a.</t>
        </r>
      </text>
    </comment>
    <comment ref="B350" authorId="0">
      <text>
        <r>
          <rPr>
            <sz val="10"/>
            <rFont val="Arial"/>
            <family val="2"/>
          </rPr>
          <t xml:space="preserve">1960 abgerissen</t>
        </r>
      </text>
    </comment>
    <comment ref="B352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355" authorId="0">
      <text>
        <r>
          <rPr>
            <sz val="10"/>
            <rFont val="Arial"/>
            <family val="2"/>
          </rPr>
          <t xml:space="preserve">Wirthschaft Central, 1927 abgerissen.</t>
        </r>
      </text>
    </comment>
    <comment ref="B356" authorId="0">
      <text>
        <r>
          <rPr>
            <sz val="10"/>
            <rFont val="Arial"/>
            <family val="2"/>
          </rPr>
          <t xml:space="preserve">Hsnr. ab 1928 nicht mehr vergeben. War Heuerlingshaus im Eingangsbereich des Gustav-Adolf-Schreiber-Wegs</t>
        </r>
      </text>
    </comment>
    <comment ref="B357" authorId="0">
      <text>
        <r>
          <rPr>
            <sz val="10"/>
            <rFont val="Arial"/>
            <family val="2"/>
          </rPr>
          <t xml:space="preserve">Hsnr. ab 1928 nicht mehr vergeben. War Heuerlingshaus im Eingangsbereich des Gustav-Adolf-Schreiber-Wegs</t>
        </r>
      </text>
    </comment>
    <comment ref="B358" authorId="0">
      <text>
        <r>
          <rPr>
            <sz val="10"/>
            <rFont val="Arial"/>
            <family val="2"/>
          </rPr>
          <t xml:space="preserve">1961 abgerissen</t>
        </r>
      </text>
    </comment>
    <comment ref="B360" authorId="0">
      <text>
        <r>
          <rPr>
            <sz val="10"/>
            <rFont val="Arial"/>
            <family val="2"/>
          </rPr>
          <t xml:space="preserve">1979 abgerissen. Hsnr. ab 1976 nicht mehr vergeben. Jetzt Carl-Dannemann-Weg 1</t>
        </r>
      </text>
    </comment>
    <comment ref="B362" authorId="0">
      <text>
        <r>
          <rPr>
            <sz val="10"/>
            <rFont val="Arial"/>
            <family val="2"/>
          </rPr>
          <t xml:space="preserve">1979 abgerissen. Hsnr. ab 1979 nicht mehr vergeben. Jetzt Carl-Dannemann-Weg 1</t>
        </r>
      </text>
    </comment>
    <comment ref="B363" authorId="0">
      <text>
        <r>
          <rPr>
            <sz val="10"/>
            <rFont val="Arial"/>
            <family val="2"/>
          </rPr>
          <t xml:space="preserve">1979 abgerissen. Hsnr. ab 1979 nicht mehr vergeben. Jetzt Carl-Dannemann-Weg 1</t>
        </r>
      </text>
    </comment>
    <comment ref="B365" authorId="0">
      <text>
        <r>
          <rPr>
            <sz val="10"/>
            <rFont val="Arial"/>
            <family val="2"/>
          </rPr>
          <t xml:space="preserve">1979 abgerissen. Hsnr. ab 1980 nicht mehr vergeben. Jetzt Carl-Dannemann-Weg 1</t>
        </r>
      </text>
    </comment>
    <comment ref="B366" authorId="0">
      <text>
        <r>
          <rPr>
            <sz val="10"/>
            <rFont val="Arial"/>
            <family val="2"/>
          </rPr>
          <t xml:space="preserve">1979 abgerissen. Hsnr. ab 1980 nicht mehr vergeben. Jetzt Carl-Dannemann-Weg 1</t>
        </r>
      </text>
    </comment>
    <comment ref="B368" authorId="0">
      <text>
        <r>
          <rPr>
            <sz val="10"/>
            <rFont val="Arial"/>
            <family val="2"/>
          </rPr>
          <t xml:space="preserve">1915 abgebrannt</t>
        </r>
      </text>
    </comment>
    <comment ref="B371" authorId="0">
      <text>
        <r>
          <rPr>
            <sz val="10"/>
            <rFont val="Arial"/>
            <family val="2"/>
          </rPr>
          <t xml:space="preserve">Später Lindenweg 2</t>
        </r>
      </text>
    </comment>
    <comment ref="B377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B378" authorId="0">
      <text>
        <r>
          <rPr>
            <sz val="10"/>
            <rFont val="Arial"/>
            <family val="2"/>
          </rPr>
          <t xml:space="preserve">Hsnr. jetzt nicht mehr vergeben. Jetzt Höpkenweg 4</t>
        </r>
      </text>
    </comment>
    <comment ref="B379" authorId="0">
      <text>
        <r>
          <rPr>
            <sz val="10"/>
            <rFont val="Arial"/>
            <family val="2"/>
          </rPr>
          <t xml:space="preserve">Hsnr. jetzt nicht mehr vergeben. Jetzt Höpkenweg 4</t>
        </r>
      </text>
    </comment>
    <comment ref="B380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B381" authorId="0">
      <text>
        <r>
          <rPr>
            <sz val="10"/>
            <rFont val="Arial"/>
            <family val="2"/>
          </rPr>
          <t xml:space="preserve">Hsnr. jetzt nicht mehr vergeben, jetzt ungefähr Höpkenweg 1-2</t>
        </r>
      </text>
    </comment>
    <comment ref="B382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B383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B392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B393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B395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B396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B397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B398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B399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B400" authorId="0">
      <text>
        <r>
          <rPr>
            <sz val="10"/>
            <rFont val="Arial"/>
            <family val="2"/>
          </rPr>
          <t xml:space="preserve">Ist damals wahrscheinlich Teil des Gebäudeensembles Rockwinkel Nr.105 gewesen.</t>
        </r>
      </text>
    </comment>
    <comment ref="B402" authorId="0">
      <text>
        <r>
          <rPr>
            <sz val="10"/>
            <rFont val="Arial"/>
            <family val="2"/>
          </rPr>
          <t xml:space="preserve">Hsnr. jetzt nicht mehr vergeben. Haus soll noch bestehen und ist jetzt Maßolleweg 10.</t>
        </r>
      </text>
    </comment>
    <comment ref="B403" authorId="0">
      <text>
        <r>
          <rPr>
            <sz val="10"/>
            <rFont val="Arial"/>
            <family val="2"/>
          </rPr>
          <t xml:space="preserve">Hsnr. jetzt nicht mehr vergeben. Haus soll noch bestehen und ist jetzt Maßolleweg 10.</t>
        </r>
      </text>
    </comment>
    <comment ref="B404" authorId="0">
      <text>
        <r>
          <rPr>
            <sz val="10"/>
            <rFont val="Arial"/>
            <family val="2"/>
          </rPr>
          <t xml:space="preserve">Doppelhaus mit Oberneulander Landstr. 108</t>
        </r>
      </text>
    </comment>
    <comment ref="B405" authorId="0">
      <text>
        <r>
          <rPr>
            <sz val="10"/>
            <rFont val="Arial"/>
            <family val="2"/>
          </rPr>
          <t xml:space="preserve">Hsnr. jetzt nicht mehr vergeben. Lage wäre auf Maßolleweg 1.</t>
        </r>
      </text>
    </comment>
    <comment ref="B406" authorId="0">
      <text>
        <r>
          <rPr>
            <sz val="10"/>
            <rFont val="Arial"/>
            <family val="2"/>
          </rPr>
          <t xml:space="preserve">Hsnr. jetzt nicht mehr vergeben. Lage wäre jetzt Barlachweg 23.</t>
        </r>
      </text>
    </comment>
    <comment ref="B407" authorId="0">
      <text>
        <r>
          <rPr>
            <sz val="10"/>
            <rFont val="Arial"/>
            <family val="2"/>
          </rPr>
          <t xml:space="preserve">Jetzt Oberneulander Landstr. 115 b+c</t>
        </r>
      </text>
    </comment>
    <comment ref="B408" authorId="0">
      <text>
        <r>
          <rPr>
            <sz val="10"/>
            <rFont val="Arial"/>
            <family val="2"/>
          </rPr>
          <t xml:space="preserve">Hsnr. jetzt nicht mehr vergeben. Lage wäre jetzt Barlachweg 17. Die Villa wurde 1974 abgebrochen.</t>
        </r>
      </text>
    </comment>
    <comment ref="B418" authorId="0">
      <text>
        <r>
          <rPr>
            <sz val="10"/>
            <rFont val="Arial"/>
            <family val="2"/>
          </rPr>
          <t xml:space="preserve">Hsnr. jetzt nicht mehr vergeben. Jetzt Im Holze 6.</t>
        </r>
      </text>
    </comment>
    <comment ref="B420" authorId="0">
      <text>
        <r>
          <rPr>
            <sz val="10"/>
            <rFont val="Arial"/>
            <family val="2"/>
          </rPr>
          <t xml:space="preserve">Hsnr. jetzt nicht mehr vergeben. Jetzt Im Holze 10.</t>
        </r>
      </text>
    </comment>
    <comment ref="B428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429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430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431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432" authorId="0">
      <text>
        <r>
          <rPr>
            <sz val="10"/>
            <rFont val="Arial"/>
            <family val="2"/>
          </rPr>
          <t xml:space="preserve">Hsnr. jetzt nicht mehr vergeben. Jetzt 136b.</t>
        </r>
      </text>
    </comment>
    <comment ref="B433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434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435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B436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B453" authorId="0">
      <text>
        <r>
          <rPr>
            <sz val="10"/>
            <rFont val="Arial"/>
            <family val="2"/>
          </rPr>
          <t xml:space="preserve">Hsnr. jetzt nicht mehr vergeben, wahrscheinlich zugehörig zu Hsnr. 155</t>
        </r>
      </text>
    </comment>
    <comment ref="B454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B455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B458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B459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B465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466" authorId="0">
      <text>
        <r>
          <rPr>
            <sz val="10"/>
            <rFont val="Arial"/>
            <family val="2"/>
          </rPr>
          <t xml:space="preserve">Hsnr. jetzt nicht mehr vergeben. Jetzt Hoffmanns Park 24</t>
        </r>
      </text>
    </comment>
    <comment ref="B468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473" authorId="0">
      <text>
        <r>
          <rPr>
            <sz val="10"/>
            <rFont val="Arial"/>
            <family val="2"/>
          </rPr>
          <t xml:space="preserve">Hsnr. ist jetzt am hintersten Ende des Waldgärtenweges. Toranlage zum Landgut ist heute Oberneulander Landstr. 189D</t>
        </r>
      </text>
    </comment>
    <comment ref="B474" authorId="0">
      <text>
        <r>
          <rPr>
            <sz val="10"/>
            <rFont val="Arial"/>
            <family val="2"/>
          </rPr>
          <t xml:space="preserve">Jetzt Gustav-Brandes-Weg 3</t>
        </r>
      </text>
    </comment>
    <comment ref="B480" authorId="0">
      <text>
        <r>
          <rPr>
            <sz val="10"/>
            <rFont val="Arial"/>
            <family val="2"/>
          </rPr>
          <t xml:space="preserve">Hsnr. seit 1978 nicht mehr vergeben</t>
        </r>
      </text>
    </comment>
    <comment ref="B481" authorId="0">
      <text>
        <r>
          <rPr>
            <sz val="10"/>
            <rFont val="Arial"/>
            <family val="2"/>
          </rPr>
          <t xml:space="preserve">Hsnr. 204 und  206 lagen früher auf Grdst. 206</t>
        </r>
      </text>
    </comment>
    <comment ref="B482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483" authorId="0">
      <text>
        <r>
          <rPr>
            <sz val="10"/>
            <rFont val="Arial"/>
            <family val="2"/>
          </rPr>
          <t xml:space="preserve">Hsnr. 204 und  206 lagen früher auf Grdst. 206</t>
        </r>
      </text>
    </comment>
    <comment ref="B512" authorId="0">
      <text>
        <r>
          <rPr>
            <sz val="10"/>
            <rFont val="Arial"/>
            <family val="2"/>
          </rPr>
          <t xml:space="preserve">Wahrscheinlich jetzt Rockwinkeler Heerstr. 28</t>
        </r>
      </text>
    </comment>
    <comment ref="B518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B519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B520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B521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B534" authorId="0">
      <text>
        <r>
          <rPr>
            <sz val="10"/>
            <rFont val="Arial"/>
            <family val="2"/>
          </rPr>
          <t xml:space="preserve">Jetzt ROHA Werk</t>
        </r>
      </text>
    </comment>
    <comment ref="B537" authorId="0">
      <text>
        <r>
          <rPr>
            <sz val="10"/>
            <rFont val="Arial"/>
            <family val="2"/>
          </rPr>
          <t xml:space="preserve">Jetzt ROHA Werk</t>
        </r>
      </text>
    </comment>
    <comment ref="B538" authorId="0">
      <text>
        <r>
          <rPr>
            <sz val="10"/>
            <rFont val="Arial"/>
            <family val="2"/>
          </rPr>
          <t xml:space="preserve">Jetzt ROHA Werk</t>
        </r>
      </text>
    </comment>
    <comment ref="B539" authorId="0">
      <text>
        <r>
          <rPr>
            <sz val="10"/>
            <rFont val="Arial"/>
            <family val="2"/>
          </rPr>
          <t xml:space="preserve">Jetzt ROHA Werk</t>
        </r>
      </text>
    </comment>
    <comment ref="B540" authorId="0">
      <text>
        <r>
          <rPr>
            <sz val="10"/>
            <rFont val="Arial"/>
            <family val="2"/>
          </rPr>
          <t xml:space="preserve">Jetzt ROHA Werk</t>
        </r>
      </text>
    </comment>
    <comment ref="B544" authorId="0">
      <text>
        <r>
          <rPr>
            <sz val="10"/>
            <rFont val="Arial"/>
            <family val="2"/>
          </rPr>
          <t xml:space="preserve">Lage nicht sicher. Ist jetzt Modersohnweg 4 ?</t>
        </r>
      </text>
    </comment>
    <comment ref="B545" authorId="0">
      <text>
        <r>
          <rPr>
            <sz val="10"/>
            <rFont val="Arial"/>
            <family val="2"/>
          </rPr>
          <t xml:space="preserve">Lage nicht sicher. Ist jetzt Modersohnweg 2b-d ?</t>
        </r>
      </text>
    </comment>
    <comment ref="B550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B551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B552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B554" authorId="0">
      <text>
        <r>
          <rPr>
            <sz val="10"/>
            <rFont val="Arial"/>
            <family val="2"/>
          </rPr>
          <t xml:space="preserve">Hsnr. 125 ist bis mind. 1980 vergeben. Wurde bei Anlage der Straße Ottenhof in den 1980er Jahren abgerissen.</t>
        </r>
      </text>
    </comment>
    <comment ref="B555" authorId="0">
      <text>
        <r>
          <rPr>
            <sz val="10"/>
            <rFont val="Arial"/>
            <family val="2"/>
          </rPr>
          <t xml:space="preserve">Hsnr. 127 ist seit 1976 nicht mehr vergeben. Wurde bei Anlage der Straße Ottenhof in den 1980er Jahren abgerissen.</t>
        </r>
      </text>
    </comment>
    <comment ref="B557" authorId="0">
      <text>
        <r>
          <rPr>
            <sz val="10"/>
            <rFont val="Arial"/>
            <family val="2"/>
          </rPr>
          <t xml:space="preserve">Jetzt Rütenhöfe 11</t>
        </r>
      </text>
    </comment>
    <comment ref="B559" authorId="0">
      <text>
        <r>
          <rPr>
            <sz val="10"/>
            <rFont val="Arial"/>
            <family val="2"/>
          </rPr>
          <t xml:space="preserve">Hsnr. jetzt nicht mehr vergeben. Lage wäre heute Rütenhöfe 6a</t>
        </r>
      </text>
    </comment>
    <comment ref="B564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565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566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567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568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569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577" authorId="0">
      <text>
        <r>
          <rPr>
            <sz val="10"/>
            <rFont val="Arial"/>
            <family val="2"/>
          </rPr>
          <t xml:space="preserve">Hsnr. jetzt nicht mehr vergeben. Jetzt Meta-Rödiger-Weg, die sogenannte Höchte</t>
        </r>
      </text>
    </comment>
    <comment ref="B594" authorId="0">
      <text>
        <r>
          <rPr>
            <sz val="10"/>
            <rFont val="Arial"/>
            <family val="2"/>
          </rPr>
          <t xml:space="preserve">Damalige Lage am Ende des Privatweges kurz hinter 39a</t>
        </r>
      </text>
    </comment>
    <comment ref="B598" authorId="0">
      <text>
        <r>
          <rPr>
            <sz val="10"/>
            <rFont val="Arial"/>
            <family val="2"/>
          </rPr>
          <t xml:space="preserve">Jetzt 45a</t>
        </r>
      </text>
    </comment>
    <comment ref="B599" authorId="0">
      <text>
        <r>
          <rPr>
            <sz val="10"/>
            <rFont val="Arial"/>
            <family val="2"/>
          </rPr>
          <t xml:space="preserve">Jetzt 45c</t>
        </r>
      </text>
    </comment>
    <comment ref="B600" authorId="0">
      <text>
        <r>
          <rPr>
            <sz val="10"/>
            <rFont val="Arial"/>
            <family val="2"/>
          </rPr>
          <t xml:space="preserve">Lag auf den heutigen Grundstücken 49, 49a-f und 51</t>
        </r>
      </text>
    </comment>
    <comment ref="B601" authorId="0">
      <text>
        <r>
          <rPr>
            <sz val="10"/>
            <rFont val="Arial"/>
            <family val="2"/>
          </rPr>
          <t xml:space="preserve">Lag auf den heutigen Grundstücken 49, 49a-f und 51</t>
        </r>
      </text>
    </comment>
    <comment ref="B608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B610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611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612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613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639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B641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B643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B644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B645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B658" authorId="0">
      <text>
        <r>
          <rPr>
            <sz val="10"/>
            <rFont val="Arial"/>
            <family val="2"/>
          </rPr>
          <t xml:space="preserve">Jetzt Nr. 119</t>
        </r>
      </text>
    </comment>
    <comment ref="C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8" authorId="0">
      <text>
        <r>
          <rPr>
            <sz val="10"/>
            <rFont val="Arial"/>
            <family val="2"/>
          </rPr>
          <t xml:space="preserve">Arbeitshypothesse dass A. Tietjen von 1908 auf 1909 von Rockwinkel 38 (Am Hallacker 54) zum Achterdiek 144 umgezogen ist.</t>
        </r>
      </text>
    </comment>
    <comment ref="C2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8" authorId="0">
      <text>
        <r>
          <rPr>
            <sz val="10"/>
            <rFont val="Arial"/>
            <family val="2"/>
          </rPr>
          <t xml:space="preserve">Arbeitshypothese, dass Wilh. Jäger von 1908 auf 1909 von  Oberneuland 70a zum Heiddamm 54 umgezogen ist.</t>
        </r>
      </text>
    </comment>
    <comment ref="C42" authorId="0">
      <text>
        <r>
          <rPr>
            <sz val="10"/>
            <rFont val="Arial"/>
            <family val="2"/>
          </rPr>
          <t xml:space="preserve">Bewohner ist 1908 nicht in Oberneuland oder Rockwinkel verzeichnet. Aber in Ellen 1i., An der Kämenade 28.</t>
        </r>
      </text>
    </comment>
    <comment ref="C5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5" authorId="0">
      <text>
        <r>
          <rPr>
            <sz val="10"/>
            <rFont val="Arial"/>
            <family val="2"/>
          </rPr>
          <t xml:space="preserve">Arbeitshypothese, dass Finken, Herm. von 1908 auf 1909 von Rockwinkel 44 zum Hodenberger Deich 58 gezogen ist.</t>
        </r>
      </text>
    </comment>
    <comment ref="C66" authorId="0">
      <text>
        <r>
          <rPr>
            <sz val="10"/>
            <rFont val="Arial"/>
            <family val="2"/>
          </rPr>
          <t xml:space="preserve">Bewohner ist 1908 nicht in Oberneuland oder Rockwinkel verzeichnet</t>
        </r>
      </text>
    </comment>
    <comment ref="C69" authorId="0">
      <text>
        <r>
          <rPr>
            <sz val="10"/>
            <rFont val="Arial"/>
            <family val="2"/>
          </rPr>
          <t xml:space="preserve">1905 unter Oberneuland 93: Schnaars, Georg, Arbtr.</t>
        </r>
      </text>
    </comment>
    <comment ref="C7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7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7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7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8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8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C91" authorId="0">
      <text>
        <r>
          <rPr>
            <sz val="10"/>
            <rFont val="Arial"/>
            <family val="2"/>
          </rPr>
          <t xml:space="preserve">Bewohner ist 1908 nicht in Oberneuland oder Rockwinkel verzeichnet. Eventuell Nachfolger von Witwe Otterstedt.</t>
        </r>
      </text>
    </comment>
    <comment ref="C92" authorId="0">
      <text>
        <r>
          <rPr>
            <sz val="10"/>
            <rFont val="Arial"/>
            <family val="2"/>
          </rPr>
          <t xml:space="preserve">Unter Rockwinkel 135a wahrscheinlich als Schomaker, Herm. erfasst.</t>
        </r>
      </text>
    </comment>
    <comment ref="C94" authorId="0">
      <text>
        <r>
          <rPr>
            <sz val="10"/>
            <rFont val="Arial"/>
            <family val="2"/>
          </rPr>
          <t xml:space="preserve">1908 nur unter Rockwinkel 135a erwähnt.</t>
        </r>
      </text>
    </comment>
    <comment ref="C100" authorId="0">
      <text>
        <r>
          <rPr>
            <sz val="10"/>
            <rFont val="Arial"/>
            <family val="2"/>
          </rPr>
          <t xml:space="preserve">Bewohner ist 1908 nicht in Oberneuland oder Rockwinkel verzeichnet, aber ein Frenzel an gleicher Adresse. Vermutlich gleiche Familie.</t>
        </r>
      </text>
    </comment>
    <comment ref="C10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08" authorId="0">
      <text>
        <r>
          <rPr>
            <sz val="10"/>
            <rFont val="Arial"/>
            <family val="2"/>
          </rPr>
          <t xml:space="preserve">1910 verzeichnet unter Bremer Staat (Friedhof).
Barnay, J. H. F. Arbtr.</t>
        </r>
      </text>
    </comment>
    <comment ref="C10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16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Hüneke sein Vorgänger war.</t>
        </r>
      </text>
    </comment>
    <comment ref="C11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20" authorId="0">
      <text>
        <r>
          <rPr>
            <sz val="10"/>
            <rFont val="Arial"/>
            <family val="2"/>
          </rPr>
          <t xml:space="preserve">Vor 1909 als Brüning eingetragen.</t>
        </r>
      </text>
    </comment>
    <comment ref="C121" authorId="0">
      <text>
        <r>
          <rPr>
            <sz val="10"/>
            <rFont val="Arial"/>
            <family val="2"/>
          </rPr>
          <t xml:space="preserve">Vor 1909 als Brüning eingetragen.</t>
        </r>
      </text>
    </comment>
    <comment ref="C125" authorId="0">
      <text>
        <r>
          <rPr>
            <sz val="10"/>
            <rFont val="Arial"/>
            <family val="2"/>
          </rPr>
          <t xml:space="preserve">Früher immer als Heimson eingetragen.</t>
        </r>
      </text>
    </comment>
    <comment ref="C13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3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3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3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35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36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38" authorId="0">
      <text>
        <r>
          <rPr>
            <sz val="10"/>
            <rFont val="Arial"/>
            <family val="2"/>
          </rPr>
          <t xml:space="preserve">Bis 1908 Einträge unter Kneuer, Rich., ab 1909 erfasst unter Kneule, Rich.</t>
        </r>
      </text>
    </comment>
    <comment ref="C13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4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4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4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4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4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4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5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5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6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6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67" authorId="0">
      <text>
        <r>
          <rPr>
            <sz val="10"/>
            <rFont val="Arial"/>
            <family val="2"/>
          </rPr>
          <t xml:space="preserve">Arbeitshypothese, dass H. Fischer als Vorsteher des Hartmannhofes von 1908 auf 1909 pensioniert wird, und dann zur  Auf der Haide 23 zieht.</t>
        </r>
      </text>
    </comment>
    <comment ref="C16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70" authorId="0">
      <text>
        <r>
          <rPr>
            <sz val="10"/>
            <rFont val="Arial"/>
            <family val="2"/>
          </rPr>
          <t xml:space="preserve">Arbeitshypothese, dass Heinr. Blome von 1908 auf 1909 von Rockwinkel 78b zur Auf der Heide 29 gezogen ist.</t>
        </r>
      </text>
    </comment>
    <comment ref="C171" authorId="0">
      <text>
        <r>
          <rPr>
            <sz val="10"/>
            <rFont val="Arial"/>
            <family val="2"/>
          </rPr>
          <t xml:space="preserve">Bewohner ist 1908 nicht in Oberneuland oder Rockwinkel verzeichnet. 1910 auch nicht mehr an dieser Stelle.</t>
        </r>
      </text>
    </comment>
    <comment ref="C17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80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er der Nachfolger von Heinr. Blome wird.</t>
        </r>
      </text>
    </comment>
    <comment ref="C18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85" authorId="0">
      <text>
        <r>
          <rPr>
            <sz val="10"/>
            <rFont val="Arial"/>
            <family val="2"/>
          </rPr>
          <t xml:space="preserve">Arbeitshypothese, dass Alb. Meyer, mit Alb. Meier identisch ist, und von 1908 auf 1909 von Oberneuland 87b zur Auf der Heide 55 gezogen ist.</t>
        </r>
      </text>
    </comment>
    <comment ref="C18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90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C191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C193" authorId="0">
      <text>
        <r>
          <rPr>
            <sz val="10"/>
            <rFont val="Arial"/>
            <family val="2"/>
          </rPr>
          <t xml:space="preserve">Arbeitshypothese, dass Renken der Nachfolger von Schreiber war.</t>
        </r>
      </text>
    </comment>
    <comment ref="C210" authorId="0">
      <text>
        <r>
          <rPr>
            <sz val="10"/>
            <rFont val="Arial"/>
            <family val="2"/>
          </rPr>
          <t xml:space="preserve">Arbeitshypothese, dass Lamprecht der Nachfolger von Roselius war. Hat vorher in Oberneuland 90 gewohnt.</t>
        </r>
      </text>
    </comment>
    <comment ref="C21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1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1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2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2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26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2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3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33" authorId="0">
      <text>
        <r>
          <rPr>
            <sz val="10"/>
            <rFont val="Arial"/>
            <family val="2"/>
          </rPr>
          <t xml:space="preserve">Gaststätte „Niedersachsen“</t>
        </r>
      </text>
    </comment>
    <comment ref="C234" authorId="0">
      <text>
        <r>
          <rPr>
            <sz val="10"/>
            <rFont val="Arial"/>
            <family val="2"/>
          </rPr>
          <t xml:space="preserve">Zillmer zieht häufig um. Bis 1906 Rockwinkel  82A, 1907-08 Rockwinkel 82D, 1909 Mühlenfeldstr. 32</t>
        </r>
      </text>
    </comment>
    <comment ref="C23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36" authorId="0">
      <text>
        <r>
          <rPr>
            <sz val="10"/>
            <rFont val="Arial"/>
            <family val="2"/>
          </rPr>
          <t xml:space="preserve">Arbeitshypothese, dass Böcker von 1908 auf 1909 von Rockwinkel 83f zur Mühlenfeldstr. 33 zieht.</t>
        </r>
      </text>
    </comment>
    <comment ref="C23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40" authorId="0">
      <text>
        <r>
          <rPr>
            <sz val="10"/>
            <rFont val="Arial"/>
            <family val="2"/>
          </rPr>
          <t xml:space="preserve">Wohnt 1910 in Mühlenfeldstr. 36</t>
        </r>
      </text>
    </comment>
    <comment ref="C24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4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4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5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5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5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6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6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6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6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6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6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68" authorId="0">
      <text>
        <r>
          <rPr>
            <sz val="10"/>
            <rFont val="Arial"/>
            <family val="2"/>
          </rPr>
          <t xml:space="preserve">1909 irrtümlich als Winters eingetragen. 1910 wieder richtig als Wieters.</t>
        </r>
      </text>
    </comment>
    <comment ref="C27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7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81" authorId="0">
      <text>
        <r>
          <rPr>
            <sz val="10"/>
            <rFont val="Arial"/>
            <family val="2"/>
          </rPr>
          <t xml:space="preserve">1910 als Theodor Müller, Telegraphenarbtr. erfasst.</t>
        </r>
      </text>
    </comment>
    <comment ref="C292" authorId="0">
      <text>
        <r>
          <rPr>
            <sz val="10"/>
            <rFont val="Arial"/>
            <family val="2"/>
          </rPr>
          <t xml:space="preserve">1908 als Deer eingetragen.</t>
        </r>
      </text>
    </comment>
    <comment ref="C29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9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99" authorId="0">
      <text>
        <r>
          <rPr>
            <sz val="10"/>
            <rFont val="Arial"/>
            <family val="2"/>
          </rPr>
          <t xml:space="preserve">Arbeitshypothese, dass Stürken, H. von 1908 auf 1909 von Rockwinkel 147 zur Oberneulander Ch. 29 zieht. Wetjen, Herm. wird sein Nachfolger.</t>
        </r>
      </text>
    </comment>
    <comment ref="C30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01" authorId="0">
      <text>
        <r>
          <rPr>
            <sz val="10"/>
            <rFont val="Arial"/>
            <family val="2"/>
          </rPr>
          <t xml:space="preserve">Viohl, J. zieht von 1908 auf 1909 von Rockw. am Rüten 13 zur Oberneulander Chaussee 29. Kohlwerk, Fr. wird sein Nachfolger.</t>
        </r>
      </text>
    </comment>
    <comment ref="C30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1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1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1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2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35" authorId="0">
      <text>
        <r>
          <rPr>
            <sz val="10"/>
            <rFont val="Arial"/>
            <family val="2"/>
          </rPr>
          <t xml:space="preserve">Arbeitshypothese, dass Johann Döhle von 1908 auf 1909 von Rockwinkel 74e zur Oberneulander Landstr. 15 umgezogen ist.</t>
        </r>
      </text>
    </comment>
    <comment ref="C342" authorId="0">
      <text>
        <r>
          <rPr>
            <sz val="10"/>
            <rFont val="Arial"/>
            <family val="2"/>
          </rPr>
          <t xml:space="preserve">Arbeitshypothese, dass Martens der Nachfolger von Focke war.</t>
        </r>
      </text>
    </comment>
    <comment ref="C347" authorId="0">
      <text>
        <r>
          <rPr>
            <sz val="10"/>
            <rFont val="Arial"/>
            <family val="2"/>
          </rPr>
          <t xml:space="preserve">1910 wieder verzeichnet unter Lahusen, H., Landgut</t>
        </r>
      </text>
    </comment>
    <comment ref="C350" authorId="0">
      <text>
        <r>
          <rPr>
            <sz val="10"/>
            <rFont val="Arial"/>
            <family val="2"/>
          </rPr>
          <t xml:space="preserve">Jetzt Gemeindehaus, Hohenkampsweg 6</t>
        </r>
      </text>
    </comment>
    <comment ref="C351" authorId="0">
      <text>
        <r>
          <rPr>
            <sz val="10"/>
            <rFont val="Arial"/>
            <family val="2"/>
          </rPr>
          <t xml:space="preserve">Kirchschule, abgebrochen 1964</t>
        </r>
      </text>
    </comment>
    <comment ref="C35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55" authorId="0">
      <text>
        <r>
          <rPr>
            <sz val="10"/>
            <rFont val="Arial"/>
            <family val="2"/>
          </rPr>
          <t xml:space="preserve">Arbeitshypothese, dass Saß der Nachfolger von Dannhauser war.</t>
        </r>
      </text>
    </comment>
    <comment ref="C36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6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72" authorId="0">
      <text>
        <r>
          <rPr>
            <sz val="10"/>
            <rFont val="Arial"/>
            <family val="2"/>
          </rPr>
          <t xml:space="preserve">1910 wieder verzeichnet unter Hegeler, H. C. Wwe., Landgut</t>
        </r>
      </text>
    </comment>
    <comment ref="C37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8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8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97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C39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99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C400" authorId="0">
      <text>
        <r>
          <rPr>
            <sz val="10"/>
            <rFont val="Arial"/>
            <family val="2"/>
          </rPr>
          <t xml:space="preserve">1962-2018 Grün-Gold Club</t>
        </r>
      </text>
    </comment>
    <comment ref="C40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04" authorId="0">
      <text>
        <r>
          <rPr>
            <sz val="10"/>
            <rFont val="Arial"/>
            <family val="2"/>
          </rPr>
          <t xml:space="preserve">Bewohnerin ist 1908 nicht an dieser Stelle verzeichnet.</t>
        </r>
      </text>
    </comment>
    <comment ref="C41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1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14" authorId="0">
      <text>
        <r>
          <rPr>
            <sz val="10"/>
            <rFont val="Arial"/>
            <family val="2"/>
          </rPr>
          <t xml:space="preserve">Schreibfehler für einige Buchausgaben: Später wieder richtig „Hente“.</t>
        </r>
      </text>
    </comment>
    <comment ref="C417" authorId="0">
      <text>
        <r>
          <rPr>
            <sz val="10"/>
            <rFont val="Arial"/>
            <family val="2"/>
          </rPr>
          <t xml:space="preserve">1910 verzeichnet als Kolonialwarenhandlung</t>
        </r>
      </text>
    </comment>
    <comment ref="C42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29" authorId="0">
      <text>
        <r>
          <rPr>
            <sz val="10"/>
            <rFont val="Arial"/>
            <family val="2"/>
          </rPr>
          <t xml:space="preserve">Arbeitshypothese: C. Hildebrand ist von Oberneuland 27 nach Oberneulander Landstraße 135 gezogen.</t>
        </r>
      </text>
    </comment>
    <comment ref="C43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37" authorId="0">
      <text>
        <r>
          <rPr>
            <sz val="10"/>
            <rFont val="Arial"/>
            <family val="2"/>
          </rPr>
          <t xml:space="preserve">Bewohner ist 1908 nicht in Oberneuland oder Rockwinkel verzeichnet.  Arbeitshypothese, dass Joh. Osmers das Haus von J.H. Grimm übernimmt.</t>
        </r>
      </text>
    </comment>
    <comment ref="C43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4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49" authorId="0">
      <text>
        <r>
          <rPr>
            <sz val="10"/>
            <rFont val="Arial"/>
            <family val="2"/>
          </rPr>
          <t xml:space="preserve">1910 wieder verzeichnet unter Heineken, Landgut</t>
        </r>
      </text>
    </comment>
    <comment ref="C45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57" authorId="0">
      <text>
        <r>
          <rPr>
            <sz val="10"/>
            <rFont val="Arial"/>
            <family val="2"/>
          </rPr>
          <t xml:space="preserve">Arbeitshypothese, dass Windhorst der Nachfolger von Ilsemann war.</t>
        </r>
      </text>
    </comment>
    <comment ref="C465" authorId="0">
      <text>
        <r>
          <rPr>
            <sz val="10"/>
            <rFont val="Arial"/>
            <family val="2"/>
          </rPr>
          <t xml:space="preserve">1910 wieder verzeichnet unter Hoffmann, M., Landgut. Ab 1934 Nachfolgerbau von Theodor Hoffmann. Ab 1983 Hoffmanns Park 7-13.</t>
        </r>
      </text>
    </comment>
    <comment ref="C468" authorId="0">
      <text>
        <r>
          <rPr>
            <sz val="10"/>
            <rFont val="Arial"/>
            <family val="2"/>
          </rPr>
          <t xml:space="preserve">Arbeitshypothese, dass Badestein der Nachfolger von Schumacher war.</t>
        </r>
      </text>
    </comment>
    <comment ref="C473" authorId="0">
      <text>
        <r>
          <rPr>
            <sz val="10"/>
            <rFont val="Arial"/>
            <family val="2"/>
          </rPr>
          <t xml:space="preserve">1910 wieder verzeichnet unter Schütte, G., Landgut</t>
        </r>
      </text>
    </comment>
    <comment ref="C475" authorId="0">
      <text>
        <r>
          <rPr>
            <sz val="10"/>
            <rFont val="Arial"/>
            <family val="2"/>
          </rPr>
          <t xml:space="preserve">1910 wieder verzeichnet unter Migault, Frl. C. O., Landgut</t>
        </r>
      </text>
    </comment>
    <comment ref="C484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Budrat der Nachfolger von Wendt ist.</t>
        </r>
      </text>
    </comment>
    <comment ref="C48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8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8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8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9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9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9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96" authorId="0">
      <text>
        <r>
          <rPr>
            <sz val="10"/>
            <rFont val="Arial"/>
            <family val="2"/>
          </rPr>
          <t xml:space="preserve">Schreibfehler: 1910 wieder verzeichnet unter Oberneulander Landstr. 45, Dannies, Wwe.</t>
        </r>
      </text>
    </comment>
    <comment ref="C501" authorId="0">
      <text>
        <r>
          <rPr>
            <sz val="10"/>
            <rFont val="Arial"/>
            <family val="2"/>
          </rPr>
          <t xml:space="preserve">1910 verzeichnet unter Kaemena, Joh., Wwe., Sommerwohnung.</t>
        </r>
      </text>
    </comment>
    <comment ref="C50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0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11" authorId="0">
      <text>
        <r>
          <rPr>
            <sz val="10"/>
            <rFont val="Arial"/>
            <family val="2"/>
          </rPr>
          <t xml:space="preserve">Bewohner ist 1908 in Ellen 41g / Osterholzer 103 Landstr.  verzeichnet. Arbeitshypothese, dass er als Nachfolger Siegmüllers in die Rockwinkeler Chaussee 24 zieht.</t>
        </r>
      </text>
    </comment>
    <comment ref="C516" authorId="0">
      <text>
        <r>
          <rPr>
            <sz val="10"/>
            <rFont val="Arial"/>
            <family val="2"/>
          </rPr>
          <t xml:space="preserve">Arbeitshypothese, dass Siegmüller von 1908 auf 1909 von Rockwinkel 95f ins Bahnhofsgebäude umzieht. Friseur Eschrich wird sein Nachfolger.</t>
        </r>
      </text>
    </comment>
    <comment ref="C525" authorId="0">
      <text>
        <r>
          <rPr>
            <sz val="10"/>
            <rFont val="Arial"/>
            <family val="2"/>
          </rPr>
          <t xml:space="preserve">Arbeitshypothese, dass Diedr. Plümer von 1908 auf 1909 von Rockwinkel 6d (Rockw. Ch. 78) zur Rockw. Ch. 76 gezogen ist.</t>
        </r>
      </text>
    </comment>
    <comment ref="C52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32" authorId="0">
      <text>
        <r>
          <rPr>
            <sz val="10"/>
            <rFont val="Arial"/>
            <family val="2"/>
          </rPr>
          <t xml:space="preserve">Ab 1913 wieder als Oschimek eingetragen.</t>
        </r>
      </text>
    </comment>
    <comment ref="C53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3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37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Keitzel der Nachfolger von Herm. Meier ist.</t>
        </r>
      </text>
    </comment>
    <comment ref="C540" authorId="0">
      <text>
        <r>
          <rPr>
            <sz val="10"/>
            <rFont val="Arial"/>
            <family val="2"/>
          </rPr>
          <t xml:space="preserve">Arbeitshypothese, dass Frerks von 1908 auf 1909 von Rockwinkel 47a zur Rockwinkeler Chaussee 98 gezogen ist.</t>
        </r>
      </text>
    </comment>
    <comment ref="C542" authorId="0">
      <text>
        <r>
          <rPr>
            <sz val="10"/>
            <rFont val="Arial"/>
            <family val="2"/>
          </rPr>
          <t xml:space="preserve">Hof Bollmann</t>
        </r>
      </text>
    </comment>
    <comment ref="C543" authorId="0">
      <text>
        <r>
          <rPr>
            <sz val="10"/>
            <rFont val="Arial"/>
            <family val="2"/>
          </rPr>
          <t xml:space="preserve">Ab 1911 Mende, Carl, Landgut</t>
        </r>
      </text>
    </comment>
    <comment ref="C544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Bredemeyer der Nachfolger von Polligkeit wird.</t>
        </r>
      </text>
    </comment>
    <comment ref="C546" authorId="0">
      <text>
        <r>
          <rPr>
            <sz val="10"/>
            <rFont val="Arial"/>
            <family val="2"/>
          </rPr>
          <t xml:space="preserve">1910 wieder verzeichnet unter Arndt, H. D., Landgut und Arndt, Dorothea</t>
        </r>
      </text>
    </comment>
    <comment ref="C547" authorId="0">
      <text>
        <r>
          <rPr>
            <sz val="10"/>
            <rFont val="Arial"/>
            <family val="2"/>
          </rPr>
          <t xml:space="preserve">Bewohner ist 1908 nicht in Oberneuland oder Rockwinkel verzeichnet. Wohnte aber bis 1906 unter Rockw. 3d. Arbeitshypothese, dass C. Walter der Nachfolger von Georg Kinder ist.</t>
        </r>
      </text>
    </comment>
    <comment ref="C548" authorId="0">
      <text>
        <r>
          <rPr>
            <sz val="10"/>
            <rFont val="Arial"/>
            <family val="2"/>
          </rPr>
          <t xml:space="preserve">1910 verzeichnet unter Weltmann, C. W., Landgut</t>
        </r>
      </text>
    </comment>
    <comment ref="C55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54" authorId="0">
      <text>
        <r>
          <rPr>
            <sz val="10"/>
            <rFont val="Arial"/>
            <family val="2"/>
          </rPr>
          <t xml:space="preserve">Arbeitshypothese, dass Johann Boschen von 1908 auf 1909 von Rockwinkel 2a zur Rockwinkeler Chaussee 125 gezogen ist.</t>
        </r>
      </text>
    </comment>
    <comment ref="C555" authorId="0">
      <text>
        <r>
          <rPr>
            <sz val="10"/>
            <rFont val="Arial"/>
            <family val="2"/>
          </rPr>
          <t xml:space="preserve">Bewohner ist 1908 nicht an dieser Stelle verzeichnet. Eventuell 1908 in Osterholz 112 / Osterholzer Landstr. 16 ansässig gewesen.</t>
        </r>
      </text>
    </comment>
    <comment ref="C559" authorId="0">
      <text>
        <r>
          <rPr>
            <sz val="10"/>
            <rFont val="Arial"/>
            <family val="2"/>
          </rPr>
          <t xml:space="preserve">1910 verzeichnet unter Nielsen, Landgut</t>
        </r>
      </text>
    </comment>
    <comment ref="C567" authorId="0">
      <text>
        <r>
          <rPr>
            <sz val="10"/>
            <rFont val="Arial"/>
            <family val="2"/>
          </rPr>
          <t xml:space="preserve">Arbeitshypothese, dass D. Brand der Nachfolger von Daniel Boschen war.</t>
        </r>
      </text>
    </comment>
    <comment ref="C58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81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Rath der Nachfolger von Degemeyer ist.</t>
        </r>
      </text>
    </comment>
    <comment ref="C582" authorId="0">
      <text>
        <r>
          <rPr>
            <sz val="10"/>
            <rFont val="Arial"/>
            <family val="2"/>
          </rPr>
          <t xml:space="preserve">Arbeitshypothese, dass Dr. Vogel von 1908 auf 1909 von Rockwinkel 75 zur Rockwinkeler Landstr. 20 gezogen ist.</t>
        </r>
      </text>
    </comment>
    <comment ref="C58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0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0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13" authorId="0">
      <text>
        <r>
          <rPr>
            <sz val="10"/>
            <rFont val="Arial"/>
            <family val="2"/>
          </rPr>
          <t xml:space="preserve">Arbeitshypothese, dass Roßmann, W. von 1908 auf 1909 Vorsteher des Hartmannhofes wird und von Auf der Heide 23 nach dorthin umzieht.</t>
        </r>
      </text>
    </comment>
    <comment ref="C61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2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3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3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37" authorId="0">
      <text>
        <r>
          <rPr>
            <sz val="10"/>
            <rFont val="Arial"/>
            <family val="2"/>
          </rPr>
          <t xml:space="preserve">Bis 1904 wird die Schule im Adressbuch als Rockwinkel 31 geführt, danach ohne Nummer</t>
        </r>
      </text>
    </comment>
    <comment ref="C64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4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5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5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5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5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5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56" authorId="0">
      <text>
        <r>
          <rPr>
            <sz val="10"/>
            <rFont val="Arial"/>
            <family val="2"/>
          </rPr>
          <t xml:space="preserve">Sohn des Herm. Döhle ist 1908 nicht in Oberneuland oder Rockwinkel verzeichnet.</t>
        </r>
      </text>
    </comment>
    <comment ref="C66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6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65" authorId="0">
      <text>
        <r>
          <rPr>
            <sz val="10"/>
            <rFont val="Arial"/>
            <family val="2"/>
          </rPr>
          <t xml:space="preserve">Arbeitshypothese, dass H. Wagschal der Nachfolger von Döhle, Wilh., Wwe. ist</t>
        </r>
      </text>
    </comment>
    <comment ref="C666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Lindemann, B. der Nachfolger von Boschen, Herm., Wwe. ist.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TZ</author>
  </authors>
  <commentList>
    <comment ref="A5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37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6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88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09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27" authorId="0">
      <text>
        <r>
          <rPr>
            <sz val="10"/>
            <rFont val="Arial"/>
            <family val="2"/>
          </rPr>
          <t xml:space="preserve">Bis 1907 Rockwinkel 3f</t>
        </r>
      </text>
    </comment>
    <comment ref="A142" authorId="0">
      <text>
        <r>
          <rPr>
            <sz val="10"/>
            <rFont val="Arial"/>
            <family val="2"/>
          </rPr>
          <t xml:space="preserve">Damalige Lage unsicher</t>
        </r>
      </text>
    </comment>
    <comment ref="A144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A187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189" authorId="0">
      <text>
        <r>
          <rPr>
            <sz val="10"/>
            <rFont val="Arial"/>
            <family val="2"/>
          </rPr>
          <t xml:space="preserve">Arbeitshypothese, dass Rockwinkel 95f Rockwinkeler Heerstr. 24 geworden ist.</t>
        </r>
      </text>
    </comment>
    <comment ref="A231" authorId="0">
      <text>
        <r>
          <rPr>
            <sz val="10"/>
            <rFont val="Arial"/>
            <family val="2"/>
          </rPr>
          <t xml:space="preserve">Damalige Lage zwischen Krummacherweg Nr. 1 und Nr. 2</t>
        </r>
      </text>
    </comment>
    <comment ref="A292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A293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A294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A295" authorId="0">
      <text>
        <r>
          <rPr>
            <sz val="10"/>
            <rFont val="Arial"/>
            <family val="2"/>
          </rPr>
          <t xml:space="preserve">Bis 1907 Rockwinkel 3e</t>
        </r>
      </text>
    </comment>
    <comment ref="A299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00" authorId="0">
      <text>
        <r>
          <rPr>
            <sz val="10"/>
            <rFont val="Arial"/>
            <family val="2"/>
          </rPr>
          <t xml:space="preserve">Jetzt Oberneulander Heerstr. 34-36</t>
        </r>
      </text>
    </comment>
    <comment ref="A313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A314" authorId="0">
      <text>
        <r>
          <rPr>
            <sz val="10"/>
            <rFont val="Arial"/>
            <family val="2"/>
          </rPr>
          <t xml:space="preserve">Jetzt Von-Line-Str.7</t>
        </r>
      </text>
    </comment>
    <comment ref="A315" authorId="0">
      <text>
        <r>
          <rPr>
            <sz val="10"/>
            <rFont val="Arial"/>
            <family val="2"/>
          </rPr>
          <t xml:space="preserve">Jetzt Am Jürgens Holz 1</t>
        </r>
      </text>
    </comment>
    <comment ref="A348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A353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A356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A364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79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380" authorId="0">
      <text>
        <r>
          <rPr>
            <sz val="10"/>
            <rFont val="Arial"/>
            <family val="2"/>
          </rPr>
          <t xml:space="preserve">Lage nicht sicher</t>
        </r>
      </text>
    </comment>
    <comment ref="A415" authorId="0">
      <text>
        <r>
          <rPr>
            <sz val="10"/>
            <rFont val="Arial"/>
            <family val="2"/>
          </rPr>
          <t xml:space="preserve">Lage nicht sicher. Konnte wegen der wechselnden Bewohner nicht sicher verortet werden.</t>
        </r>
      </text>
    </comment>
    <comment ref="A424" authorId="0">
      <text>
        <r>
          <rPr>
            <sz val="10"/>
            <rFont val="Arial"/>
            <family val="2"/>
          </rPr>
          <t xml:space="preserve"> Lage geschätzt.</t>
        </r>
      </text>
    </comment>
    <comment ref="A429" authorId="0">
      <text>
        <r>
          <rPr>
            <sz val="10"/>
            <rFont val="Arial"/>
            <family val="2"/>
          </rPr>
          <t xml:space="preserve">Genaue Lage nicht sicher.</t>
        </r>
      </text>
    </comment>
    <comment ref="A430" authorId="0">
      <text>
        <r>
          <rPr>
            <sz val="10"/>
            <rFont val="Arial"/>
            <family val="2"/>
          </rPr>
          <t xml:space="preserve">Jetzt Oberneulander Landstr. 200c+d</t>
        </r>
      </text>
    </comment>
    <comment ref="A434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A448" authorId="0">
      <text>
        <r>
          <rPr>
            <sz val="10"/>
            <rFont val="Arial"/>
            <family val="2"/>
          </rPr>
          <t xml:space="preserve">Ab 1955 Kämenadenweg 1</t>
        </r>
      </text>
    </comment>
    <comment ref="A454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A459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A468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496" authorId="0">
      <text>
        <r>
          <rPr>
            <sz val="10"/>
            <rFont val="Arial"/>
            <family val="2"/>
          </rPr>
          <t xml:space="preserve">Vermutlich ein Doppelhaus</t>
        </r>
      </text>
    </comment>
    <comment ref="A514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A515" authorId="0">
      <text>
        <r>
          <rPr>
            <sz val="10"/>
            <rFont val="Arial"/>
            <family val="2"/>
          </rPr>
          <t xml:space="preserve">Arbeitshypothese, dass Auf der Heide 13 als Doppelhaus früher als Rockwinkel 52 und 52a gezählt hat.</t>
        </r>
      </text>
    </comment>
    <comment ref="A522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A532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544" authorId="0">
      <text>
        <r>
          <rPr>
            <sz val="10"/>
            <rFont val="Arial"/>
            <family val="2"/>
          </rPr>
          <t xml:space="preserve">Arbeitshypothese, dass Obern. 92+93 bis 1905 zusammen auf Grundstück Am Hodenberger Deich 81 lagen.</t>
        </r>
      </text>
    </comment>
    <comment ref="A555" authorId="0">
      <text>
        <r>
          <rPr>
            <sz val="10"/>
            <rFont val="Arial"/>
            <family val="2"/>
          </rPr>
          <t xml:space="preserve">1965 wurde das Haus abgerissen</t>
        </r>
      </text>
    </comment>
    <comment ref="A571" authorId="0">
      <text>
        <r>
          <rPr>
            <sz val="10"/>
            <rFont val="Arial"/>
            <family val="2"/>
          </rPr>
          <t xml:space="preserve">Toranlage zum Landgut ist heute Oberneulander Landstr. 189D</t>
        </r>
      </text>
    </comment>
    <comment ref="A591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592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598" authorId="0">
      <text>
        <r>
          <rPr>
            <sz val="10"/>
            <rFont val="Arial"/>
            <family val="2"/>
          </rPr>
          <t xml:space="preserve">1908 anscheinend das erste Mal mit einer Hsnr. versehen, unter Vorwegnahme des geplanten neuen Systems.</t>
        </r>
      </text>
    </comment>
    <comment ref="A602" authorId="0">
      <text>
        <r>
          <rPr>
            <sz val="10"/>
            <rFont val="Arial"/>
            <family val="2"/>
          </rPr>
          <t xml:space="preserve">Bis 1907 Rockwinkel 10f</t>
        </r>
      </text>
    </comment>
    <comment ref="A609" authorId="0">
      <text>
        <r>
          <rPr>
            <sz val="10"/>
            <rFont val="Arial"/>
            <family val="2"/>
          </rPr>
          <t xml:space="preserve">Lage nicht sicher. Konnte wegen der wechselnden Bewohner nicht sicher verortet werden.</t>
        </r>
      </text>
    </comment>
    <comment ref="A611" authorId="0">
      <text>
        <r>
          <rPr>
            <sz val="10"/>
            <rFont val="Arial"/>
            <family val="2"/>
          </rPr>
          <t xml:space="preserve">Zuordnung zur Kaemenade 4 kann nicht durch Namensgleichheit der Bewohner belegt werden, wird aber vermutet.</t>
        </r>
      </text>
    </comment>
    <comment ref="A613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620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626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A636" authorId="0">
      <text>
        <r>
          <rPr>
            <sz val="10"/>
            <rFont val="Arial"/>
            <family val="2"/>
          </rPr>
          <t xml:space="preserve">Bis 1903 wurde Rockw. 3c als Kinder, Georg, Landgut verzeichnet.</t>
        </r>
      </text>
    </comment>
    <comment ref="A643" authorId="0">
      <text>
        <r>
          <rPr>
            <sz val="10"/>
            <rFont val="Arial"/>
            <family val="2"/>
          </rPr>
          <t xml:space="preserve">Wahrscheinlich zugeörig zum Haus Hoogenkamp</t>
        </r>
      </text>
    </comment>
    <comment ref="A666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A667" authorId="0">
      <text>
        <r>
          <rPr>
            <sz val="10"/>
            <rFont val="Arial"/>
            <family val="2"/>
          </rPr>
          <t xml:space="preserve">Eine alte Hausnummer ließ sich nicht ermitteln.</t>
        </r>
      </text>
    </comment>
    <comment ref="B9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11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B18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B24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26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B42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B45" authorId="0">
      <text>
        <r>
          <rPr>
            <sz val="10"/>
            <rFont val="Arial"/>
            <family val="2"/>
          </rPr>
          <t xml:space="preserve">Haus lag auf Hodenberger Str.  5b</t>
        </r>
      </text>
    </comment>
    <comment ref="B49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B50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B51" authorId="0">
      <text>
        <r>
          <rPr>
            <sz val="10"/>
            <rFont val="Arial"/>
            <family val="2"/>
          </rPr>
          <t xml:space="preserve">Am 22.02.2021 abgebrochen.</t>
        </r>
      </text>
    </comment>
    <comment ref="B61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B63" authorId="0">
      <text>
        <r>
          <rPr>
            <sz val="10"/>
            <rFont val="Arial"/>
            <family val="2"/>
          </rPr>
          <t xml:space="preserve">1979 abgerissen. Hsnr. ab 1976 nicht mehr vergeben. Jetzt Carl-Dannemann-Weg 1</t>
        </r>
      </text>
    </comment>
    <comment ref="B66" authorId="0">
      <text>
        <r>
          <rPr>
            <sz val="10"/>
            <rFont val="Arial"/>
            <family val="2"/>
          </rPr>
          <t xml:space="preserve">Hsnr. 127 ist seit 1976 nicht mehr vergeben. Wurde bei Anlage der Straße Ottenhof in den 1980er Jahren abgerissen.</t>
        </r>
      </text>
    </comment>
    <comment ref="B69" authorId="0">
      <text>
        <r>
          <rPr>
            <sz val="10"/>
            <rFont val="Arial"/>
            <family val="2"/>
          </rPr>
          <t xml:space="preserve">Jetzt ROHA Werk</t>
        </r>
      </text>
    </comment>
    <comment ref="B79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B88" authorId="0">
      <text>
        <r>
          <rPr>
            <sz val="10"/>
            <rFont val="Arial"/>
            <family val="2"/>
          </rPr>
          <t xml:space="preserve">Eisenbahnerhaus, im Zuge des Tunnelbaus ca. 2014 abgerissen</t>
        </r>
      </text>
    </comment>
    <comment ref="B91" authorId="0">
      <text>
        <r>
          <rPr>
            <sz val="10"/>
            <rFont val="Arial"/>
            <family val="2"/>
          </rPr>
          <t xml:space="preserve">Grundstück wurde zur Anlage des Osterholzer Friedhofs verkauft. Abgebrannt um 1910Abgebrannt um 1910</t>
        </r>
      </text>
    </comment>
    <comment ref="B93" authorId="0">
      <text>
        <r>
          <rPr>
            <sz val="10"/>
            <rFont val="Arial"/>
            <family val="2"/>
          </rPr>
          <t xml:space="preserve">Hsnr. 204 und  206 lagen früher auf Grdst. 206</t>
        </r>
      </text>
    </comment>
    <comment ref="B97" authorId="0">
      <text>
        <r>
          <rPr>
            <sz val="10"/>
            <rFont val="Arial"/>
            <family val="2"/>
          </rPr>
          <t xml:space="preserve">Hsnr. jetzt nicht mehr vergeben, jetzt ungefähr Höpkenweg 18, war ein Doppelhaus.</t>
        </r>
      </text>
    </comment>
    <comment ref="B100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105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108" authorId="0">
      <text>
        <r>
          <rPr>
            <sz val="10"/>
            <rFont val="Arial"/>
            <family val="2"/>
          </rPr>
          <t xml:space="preserve">Jetzt ROHA Werk</t>
        </r>
      </text>
    </comment>
    <comment ref="B109" authorId="0">
      <text>
        <r>
          <rPr>
            <sz val="10"/>
            <rFont val="Arial"/>
            <family val="2"/>
          </rPr>
          <t xml:space="preserve">Hsnr. 125 ist bis mind. 1980 vergeben. Wurde bei Anlage der Straße Ottenhof in den 1980er Jahren abgerissen.</t>
        </r>
      </text>
    </comment>
    <comment ref="B112" authorId="0">
      <text>
        <r>
          <rPr>
            <sz val="10"/>
            <rFont val="Arial"/>
            <family val="2"/>
          </rPr>
          <t xml:space="preserve">Hsnr. jetzt nicht mehr vergeben.</t>
        </r>
      </text>
    </comment>
    <comment ref="B115" authorId="0">
      <text>
        <r>
          <rPr>
            <sz val="10"/>
            <rFont val="Arial"/>
            <family val="2"/>
          </rPr>
          <t xml:space="preserve">Jetzt Am Heiddamm 41a</t>
        </r>
      </text>
    </comment>
    <comment ref="B117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120" authorId="0">
      <text>
        <r>
          <rPr>
            <sz val="10"/>
            <rFont val="Arial"/>
            <family val="2"/>
          </rPr>
          <t xml:space="preserve">Lage nicht sicher. Ist jetzt Modersohnweg 4 ?</t>
        </r>
      </text>
    </comment>
    <comment ref="B122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B125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130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B131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B133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B141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144" authorId="0">
      <text>
        <r>
          <rPr>
            <sz val="10"/>
            <rFont val="Arial"/>
            <family val="2"/>
          </rPr>
          <t xml:space="preserve">Jetzt Am Grashof 14-16</t>
        </r>
      </text>
    </comment>
    <comment ref="B146" authorId="0">
      <text>
        <r>
          <rPr>
            <sz val="10"/>
            <rFont val="Arial"/>
            <family val="2"/>
          </rPr>
          <t xml:space="preserve">Kleines Haus rechts vor Hsnr. 73 auf gleichem Grundstück.</t>
        </r>
      </text>
    </comment>
    <comment ref="B151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B159" authorId="0">
      <text>
        <r>
          <rPr>
            <sz val="10"/>
            <rFont val="Arial"/>
            <family val="2"/>
          </rPr>
          <t xml:space="preserve">Am 2.3.2022 abgerissen</t>
        </r>
      </text>
    </comment>
    <comment ref="B160" authorId="0">
      <text>
        <r>
          <rPr>
            <sz val="10"/>
            <rFont val="Arial"/>
            <family val="2"/>
          </rPr>
          <t xml:space="preserve">Am 2.3.2022 abgerissen</t>
        </r>
      </text>
    </comment>
    <comment ref="B165" authorId="0">
      <text>
        <r>
          <rPr>
            <sz val="10"/>
            <rFont val="Arial"/>
            <family val="2"/>
          </rPr>
          <t xml:space="preserve">Hsnr. 35 war ein Doppelhaus, zusammen mit Hsnr. 37</t>
        </r>
      </text>
    </comment>
    <comment ref="B173" authorId="0">
      <text>
        <r>
          <rPr>
            <sz val="10"/>
            <rFont val="Arial"/>
            <family val="2"/>
          </rPr>
          <t xml:space="preserve">Hsnr. wird bis 1936 geführt.</t>
        </r>
      </text>
    </comment>
    <comment ref="B180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B184" authorId="0">
      <text>
        <r>
          <rPr>
            <sz val="10"/>
            <rFont val="Arial"/>
            <family val="2"/>
          </rPr>
          <t xml:space="preserve">Jetzt Am Heiddamm 30b</t>
        </r>
      </text>
    </comment>
    <comment ref="B187" authorId="0">
      <text>
        <r>
          <rPr>
            <sz val="10"/>
            <rFont val="Arial"/>
            <family val="2"/>
          </rPr>
          <t xml:space="preserve">Eventuell von 1908 auf 1909 neu gebautes Haus ohne alte Numerierung.</t>
        </r>
      </text>
    </comment>
    <comment ref="B190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192" authorId="0">
      <text>
        <r>
          <rPr>
            <sz val="10"/>
            <rFont val="Arial"/>
            <family val="2"/>
          </rPr>
          <t xml:space="preserve">Hsnr. 31 liegt jetzt weiter hinten im Park</t>
        </r>
      </text>
    </comment>
    <comment ref="B194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B195" authorId="0">
      <text>
        <r>
          <rPr>
            <sz val="10"/>
            <rFont val="Arial"/>
            <family val="2"/>
          </rPr>
          <t xml:space="preserve">Heute ein Garagenhof vor Auf der Heide 23. Früher ein Doppelhaus 23/25</t>
        </r>
      </text>
    </comment>
    <comment ref="B197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B198" authorId="0">
      <text>
        <r>
          <rPr>
            <sz val="10"/>
            <rFont val="Arial"/>
            <family val="2"/>
          </rPr>
          <t xml:space="preserve">Jetzt ROHA Werk</t>
        </r>
      </text>
    </comment>
    <comment ref="B205" authorId="0">
      <text>
        <r>
          <rPr>
            <sz val="10"/>
            <rFont val="Arial"/>
            <family val="2"/>
          </rPr>
          <t xml:space="preserve">Doppelhaus mit Oberneulander Landstr. 108</t>
        </r>
      </text>
    </comment>
    <comment ref="B206" authorId="0">
      <text>
        <r>
          <rPr>
            <sz val="10"/>
            <rFont val="Arial"/>
            <family val="2"/>
          </rPr>
          <t xml:space="preserve">Hsnr. jetzt nicht mehr vergeben. Lage wäre jetzt Barlachweg 17. Die Villa wurde 1974 abgebrochen.</t>
        </r>
      </text>
    </comment>
    <comment ref="B207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216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218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B219" authorId="0">
      <text>
        <r>
          <rPr>
            <sz val="10"/>
            <rFont val="Arial"/>
            <family val="2"/>
          </rPr>
          <t xml:space="preserve">Lag früher auf der Einfahrt des Paul-Reusche-Wegs</t>
        </r>
      </text>
    </comment>
    <comment ref="B222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224" authorId="0">
      <text>
        <r>
          <rPr>
            <sz val="10"/>
            <rFont val="Arial"/>
            <family val="2"/>
          </rPr>
          <t xml:space="preserve">Ist damals wahrscheinlich Teil des Gebäudeensembles Rockwinkel Nr.105 gewesen.</t>
        </r>
      </text>
    </comment>
    <comment ref="B227" authorId="0">
      <text>
        <r>
          <rPr>
            <sz val="10"/>
            <rFont val="Arial"/>
            <family val="2"/>
          </rPr>
          <t xml:space="preserve">Zweite Doppelhaushälfte von Am Heiddamm 22, Reetdachhaus</t>
        </r>
      </text>
    </comment>
    <comment ref="B229" authorId="0">
      <text>
        <r>
          <rPr>
            <sz val="10"/>
            <rFont val="Arial"/>
            <family val="2"/>
          </rPr>
          <t xml:space="preserve">Jetzt Oberneulander Heerstr. 7a</t>
        </r>
      </text>
    </comment>
    <comment ref="B230" authorId="0">
      <text>
        <r>
          <rPr>
            <sz val="10"/>
            <rFont val="Arial"/>
            <family val="2"/>
          </rPr>
          <t xml:space="preserve">Jetzt Oberneulander Heerstr. 7a</t>
        </r>
      </text>
    </comment>
    <comment ref="B237" authorId="0">
      <text>
        <r>
          <rPr>
            <sz val="10"/>
            <rFont val="Arial"/>
            <family val="2"/>
          </rPr>
          <t xml:space="preserve">Jetzt Oberneulander Landstr. 115 b+c</t>
        </r>
      </text>
    </comment>
    <comment ref="B240" authorId="0">
      <text>
        <r>
          <rPr>
            <sz val="10"/>
            <rFont val="Arial"/>
            <family val="2"/>
          </rPr>
          <t xml:space="preserve">Hsnr. jetzt nicht mehr vergeben. Jetzt Im Holze 6.</t>
        </r>
      </text>
    </comment>
    <comment ref="B242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B252" authorId="0">
      <text>
        <r>
          <rPr>
            <sz val="10"/>
            <rFont val="Arial"/>
            <family val="2"/>
          </rPr>
          <t xml:space="preserve">Lag früher auf der Einfahrt des Paul-Reusche-Wegs</t>
        </r>
      </text>
    </comment>
    <comment ref="B255" authorId="0">
      <text>
        <r>
          <rPr>
            <sz val="10"/>
            <rFont val="Arial"/>
            <family val="2"/>
          </rPr>
          <t xml:space="preserve">Jetzt ROHA Werk</t>
        </r>
      </text>
    </comment>
    <comment ref="B258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B261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262" authorId="0">
      <text>
        <r>
          <rPr>
            <sz val="10"/>
            <rFont val="Arial"/>
            <family val="2"/>
          </rPr>
          <t xml:space="preserve">Hsnr. jetzt nicht mehr vergeben, heute Eekenhöge 1</t>
        </r>
      </text>
    </comment>
    <comment ref="B263" authorId="0">
      <text>
        <r>
          <rPr>
            <sz val="10"/>
            <rFont val="Arial"/>
            <family val="2"/>
          </rPr>
          <t xml:space="preserve">1979 abgerissen. Hsnr. ab 1980 nicht mehr vergeben. Jetzt Carl-Dannemann-Weg 1</t>
        </r>
      </text>
    </comment>
    <comment ref="B264" authorId="0">
      <text>
        <r>
          <rPr>
            <sz val="10"/>
            <rFont val="Arial"/>
            <family val="2"/>
          </rPr>
          <t xml:space="preserve">Hsnr. jetzt nicht mehr vergeben. Lage wäre auf Maßolleweg 1.</t>
        </r>
      </text>
    </comment>
    <comment ref="B266" authorId="0">
      <text>
        <r>
          <rPr>
            <sz val="10"/>
            <rFont val="Arial"/>
            <family val="2"/>
          </rPr>
          <t xml:space="preserve">1979 abgerissen. Hsnr. ab 1980 nicht mehr vergeben. Jetzt Carl-Dannemann-Weg 1</t>
        </r>
      </text>
    </comment>
    <comment ref="B267" authorId="0">
      <text>
        <r>
          <rPr>
            <sz val="10"/>
            <rFont val="Arial"/>
            <family val="2"/>
          </rPr>
          <t xml:space="preserve">War ungefähr auf den Grundstücken von Hsnr. 52 - 58</t>
        </r>
      </text>
    </comment>
    <comment ref="B269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273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B274" authorId="0">
      <text>
        <r>
          <rPr>
            <sz val="10"/>
            <rFont val="Arial"/>
            <family val="2"/>
          </rPr>
          <t xml:space="preserve">Jetzt Auf der Heide 12</t>
        </r>
      </text>
    </comment>
    <comment ref="B277" authorId="0">
      <text>
        <r>
          <rPr>
            <sz val="10"/>
            <rFont val="Arial"/>
            <family val="2"/>
          </rPr>
          <t xml:space="preserve">1960 abgerissen</t>
        </r>
      </text>
    </comment>
    <comment ref="B278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279" authorId="0">
      <text>
        <r>
          <rPr>
            <sz val="10"/>
            <rFont val="Arial"/>
            <family val="2"/>
          </rPr>
          <t xml:space="preserve">Jetzt Krintenpad 1</t>
        </r>
      </text>
    </comment>
    <comment ref="B284" authorId="0">
      <text>
        <r>
          <rPr>
            <sz val="10"/>
            <rFont val="Arial"/>
            <family val="2"/>
          </rPr>
          <t xml:space="preserve">Annahme, dass Hsnr. 64 + 66 ein Doppelhaus waren.</t>
        </r>
      </text>
    </comment>
    <comment ref="B287" authorId="0">
      <text>
        <r>
          <rPr>
            <sz val="10"/>
            <rFont val="Arial"/>
            <family val="2"/>
          </rPr>
          <t xml:space="preserve">Lage zwischen Hsnr. 27 und 29</t>
        </r>
      </text>
    </comment>
    <comment ref="B288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B289" authorId="0">
      <text>
        <r>
          <rPr>
            <sz val="10"/>
            <rFont val="Arial"/>
            <family val="2"/>
          </rPr>
          <t xml:space="preserve">Hsnr. jetzt nicht mehr vergeben, jetzt ungefähr Höpkenweg 1-2</t>
        </r>
      </text>
    </comment>
    <comment ref="B290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B291" authorId="0">
      <text>
        <r>
          <rPr>
            <sz val="10"/>
            <rFont val="Arial"/>
            <family val="2"/>
          </rPr>
          <t xml:space="preserve">Eventuell waren Hsnr. 103 und 105 mal ein Grundstück</t>
        </r>
      </text>
    </comment>
    <comment ref="B297" authorId="0">
      <text>
        <r>
          <rPr>
            <sz val="10"/>
            <rFont val="Arial"/>
            <family val="2"/>
          </rPr>
          <t xml:space="preserve">Damalige Lage am Ende des Privatweges kurz hinter 39a</t>
        </r>
      </text>
    </comment>
    <comment ref="B299" authorId="0">
      <text>
        <r>
          <rPr>
            <sz val="10"/>
            <rFont val="Arial"/>
            <family val="2"/>
          </rPr>
          <t xml:space="preserve">Das Haus scheint im Jahr 1909 errichtet worden zu sein und hat daher keine ältere Numerierung. Wurde im Frühjahr 2016 abgerissen.</t>
        </r>
      </text>
    </comment>
    <comment ref="B301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B305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B306" authorId="0">
      <text>
        <r>
          <rPr>
            <sz val="10"/>
            <rFont val="Arial"/>
            <family val="2"/>
          </rPr>
          <t xml:space="preserve">Hsnr. nicht mehr vergeben. Jetzt Friedrich-Behrens-Weg 2</t>
        </r>
      </text>
    </comment>
    <comment ref="B311" authorId="0">
      <text>
        <r>
          <rPr>
            <sz val="10"/>
            <rFont val="Arial"/>
            <family val="2"/>
          </rPr>
          <t xml:space="preserve">Hsnr. ab 1928 nicht mehr vergeben. War Heuerlingshaus im Eingangsbereich des Gustav-Adolf-Schreiber-Wegs</t>
        </r>
      </text>
    </comment>
    <comment ref="B312" authorId="0">
      <text>
        <r>
          <rPr>
            <sz val="10"/>
            <rFont val="Arial"/>
            <family val="2"/>
          </rPr>
          <t xml:space="preserve">Der ehemalige Heidehof. 1995 abgerissen.</t>
        </r>
      </text>
    </comment>
    <comment ref="B316" authorId="0">
      <text>
        <r>
          <rPr>
            <sz val="10"/>
            <rFont val="Arial"/>
            <family val="2"/>
          </rPr>
          <t xml:space="preserve">Lage war bei heutiger  Hsnr. Auf der Heide 17,17a. Haus wurde Anfang der 60er Jahre abgerissen.</t>
        </r>
      </text>
    </comment>
    <comment ref="B326" authorId="0">
      <text>
        <r>
          <rPr>
            <sz val="10"/>
            <rFont val="Arial"/>
            <family val="2"/>
          </rPr>
          <t xml:space="preserve">Jetzt Gustav-Brandes-Weg 3</t>
        </r>
      </text>
    </comment>
    <comment ref="B335" authorId="0">
      <text>
        <r>
          <rPr>
            <sz val="10"/>
            <rFont val="Arial"/>
            <family val="2"/>
          </rPr>
          <t xml:space="preserve">Jetzt ROHA Werk</t>
        </r>
      </text>
    </comment>
    <comment ref="B341" authorId="0">
      <text>
        <r>
          <rPr>
            <sz val="10"/>
            <rFont val="Arial"/>
            <family val="2"/>
          </rPr>
          <t xml:space="preserve">Wahrscheinlich jetzt Rockwinkeler Heerstr. 28</t>
        </r>
      </text>
    </comment>
    <comment ref="B343" authorId="0">
      <text>
        <r>
          <rPr>
            <sz val="10"/>
            <rFont val="Arial"/>
            <family val="2"/>
          </rPr>
          <t xml:space="preserve">1915 abgebrannt</t>
        </r>
      </text>
    </comment>
    <comment ref="B345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347" authorId="0">
      <text>
        <r>
          <rPr>
            <sz val="10"/>
            <rFont val="Arial"/>
            <family val="2"/>
          </rPr>
          <t xml:space="preserve">Jetzt Am Rüten 13a</t>
        </r>
      </text>
    </comment>
    <comment ref="B348" authorId="0">
      <text>
        <r>
          <rPr>
            <sz val="10"/>
            <rFont val="Arial"/>
            <family val="2"/>
          </rPr>
          <t xml:space="preserve">Am 27.04.2020 abgerissen</t>
        </r>
      </text>
    </comment>
    <comment ref="B353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B356" authorId="0">
      <text>
        <r>
          <rPr>
            <sz val="10"/>
            <rFont val="Arial"/>
            <family val="2"/>
          </rPr>
          <t xml:space="preserve">Heute Lindenweg  30</t>
        </r>
      </text>
    </comment>
    <comment ref="B369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B379" authorId="0">
      <text>
        <r>
          <rPr>
            <sz val="10"/>
            <rFont val="Arial"/>
            <family val="2"/>
          </rPr>
          <t xml:space="preserve">Eisenbahnerhaus, im Zuge des Tunnelbaus ca. 2014 abgerissen</t>
        </r>
      </text>
    </comment>
    <comment ref="B380" authorId="0">
      <text>
        <r>
          <rPr>
            <sz val="10"/>
            <rFont val="Arial"/>
            <family val="2"/>
          </rPr>
          <t xml:space="preserve">Lage nicht sicher. Ist jetzt Modersohnweg 2b-d ?</t>
        </r>
      </text>
    </comment>
    <comment ref="B381" authorId="0">
      <text>
        <r>
          <rPr>
            <sz val="10"/>
            <rFont val="Arial"/>
            <family val="2"/>
          </rPr>
          <t xml:space="preserve">Hsnr. 204 und  206 lagen früher auf Grdst. 206</t>
        </r>
      </text>
    </comment>
    <comment ref="B390" authorId="0">
      <text>
        <r>
          <rPr>
            <sz val="10"/>
            <rFont val="Arial"/>
            <family val="2"/>
          </rPr>
          <t xml:space="preserve">Hsnr. jetzt nicht mehr vergeben. Jetzt 136b.</t>
        </r>
      </text>
    </comment>
    <comment ref="B394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396" authorId="0">
      <text>
        <r>
          <rPr>
            <sz val="10"/>
            <rFont val="Arial"/>
            <family val="2"/>
          </rPr>
          <t xml:space="preserve">Hsnr. jetzt nicht mehr vergeben. Jetzt Meta-Rödiger-Weg, die sogenannte Höchte</t>
        </r>
      </text>
    </comment>
    <comment ref="B397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B398" authorId="0">
      <text>
        <r>
          <rPr>
            <sz val="10"/>
            <rFont val="Arial"/>
            <family val="2"/>
          </rPr>
          <t xml:space="preserve">Das Fachwerkhaus ist Ende der 90er Jahre abgerissen worden.</t>
        </r>
      </text>
    </comment>
    <comment ref="B399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B402" authorId="0">
      <text>
        <r>
          <rPr>
            <sz val="10"/>
            <rFont val="Arial"/>
            <family val="2"/>
          </rPr>
          <t xml:space="preserve">Hsnr. jetzt nicht mehr vergeben, wahrscheinlich zugehörig zu Hsnr. 155</t>
        </r>
      </text>
    </comment>
    <comment ref="B409" authorId="0">
      <text>
        <r>
          <rPr>
            <sz val="10"/>
            <rFont val="Arial"/>
            <family val="2"/>
          </rPr>
          <t xml:space="preserve">Ab 1955 Kämenadenweg 3</t>
        </r>
      </text>
    </comment>
    <comment ref="B410" authorId="0">
      <text>
        <r>
          <rPr>
            <sz val="10"/>
            <rFont val="Arial"/>
            <family val="2"/>
          </rPr>
          <t xml:space="preserve">Ab 1955 Kämenadenweg 3</t>
        </r>
      </text>
    </comment>
    <comment ref="B411" authorId="0">
      <text>
        <r>
          <rPr>
            <sz val="10"/>
            <rFont val="Arial"/>
            <family val="2"/>
          </rPr>
          <t xml:space="preserve">Hsnr. jetzt nicht mehr vergeben. Jetzt Vorgarten von Oberneulander Landstraße 79. 73 und 77 waren ein großes Haus.</t>
        </r>
      </text>
    </comment>
    <comment ref="B413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B420" authorId="0">
      <text>
        <r>
          <rPr>
            <sz val="10"/>
            <rFont val="Arial"/>
            <family val="2"/>
          </rPr>
          <t xml:space="preserve">Hsnr. ab 1928 nicht mehr vergeben. War Heuerlingshaus im Eingangsbereich des Gustav-Adolf-Schreiber-Wegs</t>
        </r>
      </text>
    </comment>
    <comment ref="B424" authorId="0">
      <text>
        <r>
          <rPr>
            <sz val="10"/>
            <rFont val="Arial"/>
            <family val="2"/>
          </rPr>
          <t xml:space="preserve">Hsnr. jetzt nicht mehr vergeben. Lage geschätzt.</t>
        </r>
      </text>
    </comment>
    <comment ref="B426" authorId="0">
      <text>
        <r>
          <rPr>
            <sz val="10"/>
            <rFont val="Arial"/>
            <family val="2"/>
          </rPr>
          <t xml:space="preserve">Jetzt 45a</t>
        </r>
      </text>
    </comment>
    <comment ref="B429" authorId="0">
      <text>
        <r>
          <rPr>
            <sz val="10"/>
            <rFont val="Arial"/>
            <family val="2"/>
          </rPr>
          <t xml:space="preserve">Jetzt etwa Rockwinkeler Landstr. 68</t>
        </r>
      </text>
    </comment>
    <comment ref="B430" authorId="0">
      <text>
        <r>
          <rPr>
            <sz val="10"/>
            <rFont val="Arial"/>
            <family val="2"/>
          </rPr>
          <t xml:space="preserve">Jetzt Oberneulander Landstr. 200c+d</t>
        </r>
      </text>
    </comment>
    <comment ref="B434" authorId="0">
      <text>
        <r>
          <rPr>
            <sz val="10"/>
            <rFont val="Arial"/>
            <family val="2"/>
          </rPr>
          <t xml:space="preserve">Genaue Lage nicht sicher. Angenommene Lage ist jetzt Auf der Heide 18.</t>
        </r>
      </text>
    </comment>
    <comment ref="B436" authorId="0">
      <text>
        <r>
          <rPr>
            <sz val="10"/>
            <rFont val="Arial"/>
            <family val="2"/>
          </rPr>
          <t xml:space="preserve">Hsnr. jetzt nicht mehr vergeben. Lage wäre jetzt Barlachweg 23.</t>
        </r>
      </text>
    </comment>
    <comment ref="B440" authorId="0">
      <text>
        <r>
          <rPr>
            <sz val="10"/>
            <rFont val="Arial"/>
            <family val="2"/>
          </rPr>
          <t xml:space="preserve">Hsnr. jetzt nicht mehr vergeben.Wahrscheinlich Doppelhaus mit Nr.44.  Letztmalige Eintragung 1911.</t>
        </r>
      </text>
    </comment>
    <comment ref="B447" authorId="0">
      <text>
        <r>
          <rPr>
            <sz val="10"/>
            <rFont val="Arial"/>
            <family val="2"/>
          </rPr>
          <t xml:space="preserve">Hsnr. jetzt nicht mehr vergeben</t>
        </r>
      </text>
    </comment>
    <comment ref="B451" authorId="0">
      <text>
        <r>
          <rPr>
            <sz val="10"/>
            <rFont val="Arial"/>
            <family val="2"/>
          </rPr>
          <t xml:space="preserve">Mühlenweg 17 u.  19 waren ein Doppelhaus.</t>
        </r>
      </text>
    </comment>
    <comment ref="B455" authorId="0">
      <text>
        <r>
          <rPr>
            <sz val="10"/>
            <rFont val="Arial"/>
            <family val="2"/>
          </rPr>
          <t xml:space="preserve">Hsnr. seit 1978 nicht mehr vergeben</t>
        </r>
      </text>
    </comment>
    <comment ref="B457" authorId="0">
      <text>
        <r>
          <rPr>
            <sz val="10"/>
            <rFont val="Arial"/>
            <family val="2"/>
          </rPr>
          <t xml:space="preserve">Hsnr. jetzt nicht mehr vergeben. Lage wäre heute Rütenhöfe 6a</t>
        </r>
      </text>
    </comment>
    <comment ref="B463" authorId="0">
      <text>
        <r>
          <rPr>
            <sz val="10"/>
            <rFont val="Arial"/>
            <family val="2"/>
          </rPr>
          <t xml:space="preserve">Hsnr. jetzt nicht mehr vergeben. Wurde mit der Bahnstreckenbegradigung 1986 abgerissen.</t>
        </r>
      </text>
    </comment>
    <comment ref="B469" authorId="0">
      <text>
        <r>
          <rPr>
            <sz val="10"/>
            <rFont val="Arial"/>
            <family val="2"/>
          </rPr>
          <t xml:space="preserve">Lag auf den heutigen Grundstücken 49, 49a-f und 51</t>
        </r>
      </text>
    </comment>
    <comment ref="B470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473" authorId="0">
      <text>
        <r>
          <rPr>
            <sz val="10"/>
            <rFont val="Arial"/>
            <family val="2"/>
          </rPr>
          <t xml:space="preserve">Lag auf den heutigen Grundstücken 49, 49a-f und 51</t>
        </r>
      </text>
    </comment>
    <comment ref="B480" authorId="0">
      <text>
        <r>
          <rPr>
            <sz val="10"/>
            <rFont val="Arial"/>
            <family val="2"/>
          </rPr>
          <t xml:space="preserve">Damalige Lage zwischen heutiger Rockwinkeler Heerstr. 61a und Lindenweg 21.</t>
        </r>
      </text>
    </comment>
    <comment ref="B481" authorId="0">
      <text>
        <r>
          <rPr>
            <sz val="10"/>
            <rFont val="Arial"/>
            <family val="2"/>
          </rPr>
          <t xml:space="preserve">Jetzt Am Heiddamm 44c+d</t>
        </r>
      </text>
    </comment>
    <comment ref="B482" authorId="0">
      <text>
        <r>
          <rPr>
            <sz val="10"/>
            <rFont val="Arial"/>
            <family val="2"/>
          </rPr>
          <t xml:space="preserve">Hsnr. jetzt nicht mehr vergeben. Jetzt Im Holze 10.</t>
        </r>
      </text>
    </comment>
    <comment ref="B502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503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504" authorId="0">
      <text>
        <r>
          <rPr>
            <sz val="10"/>
            <rFont val="Arial"/>
            <family val="2"/>
          </rPr>
          <t xml:space="preserve">Das Fachwerkhaus ist Ende der 90er Jahre abgerissen worden.</t>
        </r>
      </text>
    </comment>
    <comment ref="B512" authorId="0">
      <text>
        <r>
          <rPr>
            <sz val="10"/>
            <rFont val="Arial"/>
            <family val="2"/>
          </rPr>
          <t xml:space="preserve">Haus ist Dezember 2020 abgerissen worden.</t>
        </r>
      </text>
    </comment>
    <comment ref="B513" authorId="0">
      <text>
        <r>
          <rPr>
            <sz val="10"/>
            <rFont val="Arial"/>
            <family val="2"/>
          </rPr>
          <t xml:space="preserve">Haus ist Dezember 2020 abgerissen worden.</t>
        </r>
      </text>
    </comment>
    <comment ref="B514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B515" authorId="0">
      <text>
        <r>
          <rPr>
            <sz val="10"/>
            <rFont val="Arial"/>
            <family val="2"/>
          </rPr>
          <t xml:space="preserve">Jetzt Auf der Heide 13a + 13b</t>
        </r>
      </text>
    </comment>
    <comment ref="B516" authorId="0">
      <text>
        <r>
          <rPr>
            <sz val="10"/>
            <rFont val="Arial"/>
            <family val="2"/>
          </rPr>
          <t xml:space="preserve">Jetzt Rütenhöfe 11</t>
        </r>
      </text>
    </comment>
    <comment ref="B522" authorId="0">
      <text>
        <r>
          <rPr>
            <sz val="10"/>
            <rFont val="Arial"/>
            <family val="2"/>
          </rPr>
          <t xml:space="preserve">Damalige Lage unklar</t>
        </r>
      </text>
    </comment>
    <comment ref="B525" authorId="0">
      <text>
        <r>
          <rPr>
            <sz val="10"/>
            <rFont val="Arial"/>
            <family val="2"/>
          </rPr>
          <t xml:space="preserve">Mühlenfeldstr. 59 und 61 waren ein Doppelhaus</t>
        </r>
      </text>
    </comment>
    <comment ref="B526" authorId="0">
      <text>
        <r>
          <rPr>
            <sz val="10"/>
            <rFont val="Arial"/>
            <family val="2"/>
          </rPr>
          <t xml:space="preserve">Jetzt Vinnenweg 51</t>
        </r>
      </text>
    </comment>
    <comment ref="B532" authorId="0">
      <text>
        <r>
          <rPr>
            <sz val="10"/>
            <rFont val="Arial"/>
            <family val="2"/>
          </rPr>
          <t xml:space="preserve">Eventuell 1909 neu entstandenes Haus hinter Hsnr. 52.</t>
        </r>
      </text>
    </comment>
    <comment ref="B536" authorId="0">
      <text>
        <r>
          <rPr>
            <sz val="10"/>
            <rFont val="Arial"/>
            <family val="2"/>
          </rPr>
          <t xml:space="preserve">Wirthschaft Central, 1927 abgerissen.</t>
        </r>
      </text>
    </comment>
    <comment ref="B539" authorId="0">
      <text>
        <r>
          <rPr>
            <sz val="10"/>
            <rFont val="Arial"/>
            <family val="2"/>
          </rPr>
          <t xml:space="preserve">1979 abgerissen. Hsnr. ab 1979 nicht mehr vergeben. Jetzt Carl-Dannemann-Weg 1</t>
        </r>
      </text>
    </comment>
    <comment ref="B540" authorId="0">
      <text>
        <r>
          <rPr>
            <sz val="10"/>
            <rFont val="Arial"/>
            <family val="2"/>
          </rPr>
          <t xml:space="preserve">1979 abgerissen. Hsnr. ab 1979 nicht mehr vergeben. Jetzt Carl-Dannemann-Weg 1</t>
        </r>
      </text>
    </comment>
    <comment ref="B545" authorId="0">
      <text>
        <r>
          <rPr>
            <sz val="10"/>
            <rFont val="Arial"/>
            <family val="2"/>
          </rPr>
          <t xml:space="preserve">1936,37,38 noch als Grundstück ohne Bewohner geführt. 1939 nicht mehr gelistet. Lage des Grundstücks wird im Bereich der Autobahnbrücke vermutet.</t>
        </r>
      </text>
    </comment>
    <comment ref="B547" authorId="0">
      <text>
        <r>
          <rPr>
            <sz val="10"/>
            <rFont val="Arial"/>
            <family val="2"/>
          </rPr>
          <t xml:space="preserve">Hsnr. jetzt nicht mehr vergeben. Jetzt Hoffmanns Park 24</t>
        </r>
      </text>
    </comment>
    <comment ref="B554" authorId="0">
      <text>
        <r>
          <rPr>
            <sz val="10"/>
            <rFont val="Arial"/>
            <family val="2"/>
          </rPr>
          <t xml:space="preserve">Jetzt 45c</t>
        </r>
      </text>
    </comment>
    <comment ref="B564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B571" authorId="0">
      <text>
        <r>
          <rPr>
            <sz val="10"/>
            <rFont val="Arial"/>
            <family val="2"/>
          </rPr>
          <t xml:space="preserve">Hsnr. ist jetzt am hintersten Ende des Waldgärtenweges. Toranlage zum Landgut ist heute Oberneulander Landstr. 189D</t>
        </r>
      </text>
    </comment>
    <comment ref="B576" authorId="0">
      <text>
        <r>
          <rPr>
            <sz val="10"/>
            <rFont val="Arial"/>
            <family val="2"/>
          </rPr>
          <t xml:space="preserve">Hsnr. jetzt nicht mehr vergeben. Haus soll noch bestehen und ist jetzt Maßolleweg 10.</t>
        </r>
      </text>
    </comment>
    <comment ref="B577" authorId="0">
      <text>
        <r>
          <rPr>
            <sz val="10"/>
            <rFont val="Arial"/>
            <family val="2"/>
          </rPr>
          <t xml:space="preserve">Hsnr. jetzt nicht mehr vergeben. Haus soll noch bestehen und ist jetzt Maßolleweg 10.</t>
        </r>
      </text>
    </comment>
    <comment ref="B579" authorId="0">
      <text>
        <r>
          <rPr>
            <sz val="10"/>
            <rFont val="Arial"/>
            <family val="2"/>
          </rPr>
          <t xml:space="preserve">1961 abgerissen</t>
        </r>
      </text>
    </comment>
    <comment ref="B581" authorId="0">
      <text>
        <r>
          <rPr>
            <sz val="10"/>
            <rFont val="Arial"/>
            <family val="2"/>
          </rPr>
          <t xml:space="preserve">Heuerlingshäuser, in den 90 Jahren d. 20. Jhd. abgerissen</t>
        </r>
      </text>
    </comment>
    <comment ref="B589" authorId="0">
      <text>
        <r>
          <rPr>
            <sz val="10"/>
            <rFont val="Arial"/>
            <family val="2"/>
          </rPr>
          <t xml:space="preserve">Haus stand noch bis bis mind. Herbst 2014</t>
        </r>
      </text>
    </comment>
    <comment ref="B590" authorId="0">
      <text>
        <r>
          <rPr>
            <sz val="10"/>
            <rFont val="Arial"/>
            <family val="2"/>
          </rPr>
          <t xml:space="preserve">Hsnr. jetzt nicht mehr vergeben. Jetzt Oberneulander Landstr. 137e.</t>
        </r>
      </text>
    </comment>
    <comment ref="B591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592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595" authorId="0">
      <text>
        <r>
          <rPr>
            <sz val="10"/>
            <rFont val="Arial"/>
            <family val="2"/>
          </rPr>
          <t xml:space="preserve">Jetzt Nr. 119</t>
        </r>
      </text>
    </comment>
    <comment ref="B599" authorId="0">
      <text>
        <r>
          <rPr>
            <sz val="10"/>
            <rFont val="Arial"/>
            <family val="2"/>
          </rPr>
          <t xml:space="preserve">Später Lindenweg 2</t>
        </r>
      </text>
    </comment>
    <comment ref="B600" authorId="0">
      <text>
        <r>
          <rPr>
            <sz val="10"/>
            <rFont val="Arial"/>
            <family val="2"/>
          </rPr>
          <t xml:space="preserve">Hsnr. ab 1966 nicht mehr vergeben. Die Lage der Häuslingshäuserwar zwischen Auf der Heide 1a und Wullweide 1.</t>
        </r>
      </text>
    </comment>
    <comment ref="B602" authorId="0">
      <text>
        <r>
          <rPr>
            <sz val="10"/>
            <rFont val="Arial"/>
            <family val="2"/>
          </rPr>
          <t xml:space="preserve">Im Bereich der Autobahnauffahrt Vahr.</t>
        </r>
      </text>
    </comment>
    <comment ref="B611" authorId="0">
      <text>
        <r>
          <rPr>
            <sz val="10"/>
            <rFont val="Arial"/>
            <family val="2"/>
          </rPr>
          <t xml:space="preserve">Lage unsicher. Grundstück wurde zur Anlage des Osterholzer Friedhofs verkauft.</t>
        </r>
      </text>
    </comment>
    <comment ref="B613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620" authorId="0">
      <text>
        <r>
          <rPr>
            <sz val="10"/>
            <rFont val="Arial"/>
            <family val="2"/>
          </rPr>
          <t xml:space="preserve">Lage nicht sicher. Eventuell auch gegenüber dem Ellener Hof. Hatte anscheinend auch keine alte Numerierung.</t>
        </r>
      </text>
    </comment>
    <comment ref="B622" authorId="0">
      <text>
        <r>
          <rPr>
            <sz val="10"/>
            <rFont val="Arial"/>
            <family val="2"/>
          </rPr>
          <t xml:space="preserve">Hsnr. jetzt nicht mehr vergeben. Jetzt Höpkenweg 4</t>
        </r>
      </text>
    </comment>
    <comment ref="B623" authorId="0">
      <text>
        <r>
          <rPr>
            <sz val="10"/>
            <rFont val="Arial"/>
            <family val="2"/>
          </rPr>
          <t xml:space="preserve">Hsnr. jetzt nicht mehr vergeben. Jetzt Höpkenweg 4</t>
        </r>
      </text>
    </comment>
    <comment ref="B626" authorId="0">
      <text>
        <r>
          <rPr>
            <sz val="10"/>
            <rFont val="Arial"/>
            <family val="2"/>
          </rPr>
          <t xml:space="preserve">Damalige Lage nicht sicher. Alle Bewohner wechseln von 1908 auf 1909.</t>
        </r>
      </text>
    </comment>
    <comment ref="B629" authorId="0">
      <text>
        <r>
          <rPr>
            <sz val="10"/>
            <rFont val="Arial"/>
            <family val="2"/>
          </rPr>
          <t xml:space="preserve">Hsnr. jetzt nicht mehr vergeben. Lage wäre heute bei Uppe Angst 16-20.</t>
        </r>
      </text>
    </comment>
    <comment ref="B639" authorId="0">
      <text>
        <r>
          <rPr>
            <sz val="10"/>
            <rFont val="Arial"/>
            <family val="2"/>
          </rPr>
          <t xml:space="preserve">Hsnr. jetzt nicht mehr vergeben. Jetzt Oberneulander Heerstr. 90.</t>
        </r>
      </text>
    </comment>
    <comment ref="B643" authorId="0">
      <text>
        <r>
          <rPr>
            <sz val="10"/>
            <rFont val="Arial"/>
            <family val="2"/>
          </rPr>
          <t xml:space="preserve">Hsnr. bis mind. 1980 noch vergeben, jetzt Hohenkampsweg 1a.</t>
        </r>
      </text>
    </comment>
    <comment ref="B644" authorId="0">
      <text>
        <r>
          <rPr>
            <sz val="10"/>
            <rFont val="Arial"/>
            <family val="2"/>
          </rPr>
          <t xml:space="preserve">Jetzt Klatte-Hoff</t>
        </r>
      </text>
    </comment>
    <comment ref="B659" authorId="0">
      <text>
        <r>
          <rPr>
            <sz val="10"/>
            <rFont val="Arial"/>
            <family val="2"/>
          </rPr>
          <t xml:space="preserve">Hsnr. jetzt nicht mehr vergeben. Jetzt Rilkeweg 60b. Nr.100 u. 102 waren ein Doppelhaus. Haus stand bis ca. 2010.</t>
        </r>
      </text>
    </comment>
    <comment ref="B664" authorId="0">
      <text>
        <r>
          <rPr>
            <sz val="10"/>
            <rFont val="Arial"/>
            <family val="2"/>
          </rPr>
          <t xml:space="preserve">Mühlenweg 17 u.  19 waren ein Doppelhaus.</t>
        </r>
      </text>
    </comment>
    <comment ref="C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" authorId="0">
      <text>
        <r>
          <rPr>
            <sz val="10"/>
            <rFont val="Arial"/>
            <family val="2"/>
          </rPr>
          <t xml:space="preserve">1910 wieder verzeichnet unter Arndt, H. D., Landgut und Arndt, Dorothea</t>
        </r>
      </text>
    </comment>
    <comment ref="C9" authorId="0">
      <text>
        <r>
          <rPr>
            <sz val="10"/>
            <rFont val="Arial"/>
            <family val="2"/>
          </rPr>
          <t xml:space="preserve">Arbeitshypothese, dass Badestein der Nachfolger von Schumacher war.</t>
        </r>
      </text>
    </comment>
    <comment ref="C1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2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C4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5" authorId="0">
      <text>
        <r>
          <rPr>
            <sz val="10"/>
            <rFont val="Arial"/>
            <family val="2"/>
          </rPr>
          <t xml:space="preserve">„Ellermann” Behrens</t>
        </r>
      </text>
    </comment>
    <comment ref="C5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9" authorId="0">
      <text>
        <r>
          <rPr>
            <sz val="10"/>
            <rFont val="Arial"/>
            <family val="2"/>
          </rPr>
          <t xml:space="preserve">Gaststätte „Niedersachsen“</t>
        </r>
      </text>
    </comment>
    <comment ref="C6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6" authorId="0">
      <text>
        <r>
          <rPr>
            <sz val="10"/>
            <rFont val="Arial"/>
            <family val="2"/>
          </rPr>
          <t xml:space="preserve">Bewohner ist 1908 nicht an dieser Stelle verzeichnet. Eventuell 1908 in Osterholz 112 / Osterholzer Landstr. 16 ansässig gewesen.</t>
        </r>
      </text>
    </comment>
    <comment ref="C6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8" authorId="0">
      <text>
        <r>
          <rPr>
            <sz val="10"/>
            <rFont val="Arial"/>
            <family val="2"/>
          </rPr>
          <t xml:space="preserve">Hof Bollmann</t>
        </r>
      </text>
    </comment>
    <comment ref="C7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7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79" authorId="0">
      <text>
        <r>
          <rPr>
            <sz val="10"/>
            <rFont val="Arial"/>
            <family val="2"/>
          </rPr>
          <t xml:space="preserve">Arbeitshypothese, dass Heinr. Blome von 1908 auf 1909 von Rockwinkel 78b zur Auf der Heide 29 gezogen ist.</t>
        </r>
      </text>
    </comment>
    <comment ref="C88" authorId="0">
      <text>
        <r>
          <rPr>
            <sz val="10"/>
            <rFont val="Arial"/>
            <family val="2"/>
          </rPr>
          <t xml:space="preserve">Arbeitshypothese, dass Böcker von 1908 auf 1909 von Rockwinkel 83f zur Mühlenfeldstr. 33 zieht.</t>
        </r>
      </text>
    </comment>
    <comment ref="C91" authorId="0">
      <text>
        <r>
          <rPr>
            <sz val="10"/>
            <rFont val="Arial"/>
            <family val="2"/>
          </rPr>
          <t xml:space="preserve">1910 verzeichnet unter Bremer Staat (Friedhof).
Barnay, J. H. F. Arbtr.</t>
        </r>
      </text>
    </comment>
    <comment ref="C9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9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0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0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09" authorId="0">
      <text>
        <r>
          <rPr>
            <sz val="10"/>
            <rFont val="Arial"/>
            <family val="2"/>
          </rPr>
          <t xml:space="preserve">Arbeitshypothese, dass Johann Boschen von 1908 auf 1909 von Rockwinkel 2a zur Rockwinkeler Chaussee 125 gezogen ist.</t>
        </r>
      </text>
    </comment>
    <comment ref="C11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11" authorId="0">
      <text>
        <r>
          <rPr>
            <sz val="10"/>
            <rFont val="Arial"/>
            <family val="2"/>
          </rPr>
          <t xml:space="preserve">Bewohner ist 1908 nicht in Oberneuland oder Rockwinkel verzeichnet. Eventuell Nachfolger von Witwe Otterstedt.</t>
        </r>
      </text>
    </comment>
    <comment ref="C11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1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17" authorId="0">
      <text>
        <r>
          <rPr>
            <sz val="10"/>
            <rFont val="Arial"/>
            <family val="2"/>
          </rPr>
          <t xml:space="preserve">Arbeitshypothese, dass D. Brand der Nachfolger von Daniel Boschen war.</t>
        </r>
      </text>
    </comment>
    <comment ref="C11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20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Bredemeyer der Nachfolger von Polligkeit wird.</t>
        </r>
      </text>
    </comment>
    <comment ref="C12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2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36" authorId="0">
      <text>
        <r>
          <rPr>
            <sz val="10"/>
            <rFont val="Arial"/>
            <family val="2"/>
          </rPr>
          <t xml:space="preserve">Vor 1909 als Brüning eingetragen.</t>
        </r>
      </text>
    </comment>
    <comment ref="C137" authorId="0">
      <text>
        <r>
          <rPr>
            <sz val="10"/>
            <rFont val="Arial"/>
            <family val="2"/>
          </rPr>
          <t xml:space="preserve">Vor 1909 als Brüning eingetragen.</t>
        </r>
      </text>
    </comment>
    <comment ref="C142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Budrat der Nachfolger von Wendt ist.</t>
        </r>
      </text>
    </comment>
    <comment ref="C14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48" authorId="0">
      <text>
        <r>
          <rPr>
            <sz val="10"/>
            <rFont val="Arial"/>
            <family val="2"/>
          </rPr>
          <t xml:space="preserve">Schreibfehler: 1910 wieder verzeichnet unter Oberneulander Landstr. 45, Dannies, Wwe.</t>
        </r>
      </text>
    </comment>
    <comment ref="C14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5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58" authorId="0">
      <text>
        <r>
          <rPr>
            <sz val="10"/>
            <rFont val="Arial"/>
            <family val="2"/>
          </rPr>
          <t xml:space="preserve">1908 als Deer eingetragen.</t>
        </r>
      </text>
    </comment>
    <comment ref="C15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6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16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74" authorId="0">
      <text>
        <r>
          <rPr>
            <sz val="10"/>
            <rFont val="Arial"/>
            <family val="2"/>
          </rPr>
          <t xml:space="preserve">Arbeitshypothese, dass Johann Döhle von 1908 auf 1909 von Rockwinkel 74e zur Oberneulander Landstr. 15 umgezogen ist.</t>
        </r>
      </text>
    </comment>
    <comment ref="C175" authorId="0">
      <text>
        <r>
          <rPr>
            <sz val="10"/>
            <rFont val="Arial"/>
            <family val="2"/>
          </rPr>
          <t xml:space="preserve">Sohn des Herm. Döhle ist 1908 nicht in Oberneuland oder Rockwinkel verzeichnet.</t>
        </r>
      </text>
    </comment>
    <comment ref="C18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89" authorId="0">
      <text>
        <r>
          <rPr>
            <sz val="10"/>
            <rFont val="Arial"/>
            <family val="2"/>
          </rPr>
          <t xml:space="preserve">Bewohner ist 1908 in Ellen 41g / Osterholzer 103 Landstr.  verzeichnet. Arbeitshypothese, dass er als Nachfolger Siegmüllers in die Rockwinkeler Chaussee 24 zieht.</t>
        </r>
      </text>
    </comment>
    <comment ref="C19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193" authorId="0">
      <text>
        <r>
          <rPr>
            <sz val="10"/>
            <rFont val="Arial"/>
            <family val="2"/>
          </rPr>
          <t xml:space="preserve">Arbeitshypothese, dass Finken, Herm. von 1908 auf 1909 von Rockwinkel 44 zum Hodenberger Deich 58 gezogen ist.</t>
        </r>
      </text>
    </comment>
    <comment ref="C194" authorId="0">
      <text>
        <r>
          <rPr>
            <sz val="10"/>
            <rFont val="Arial"/>
            <family val="2"/>
          </rPr>
          <t xml:space="preserve">Arbeitshypothese, dass H. Fischer als Vorsteher des Hartmannhofes von 1908 auf 1909 pensioniert wird, und dann zur  Auf der Haide 23 zieht.</t>
        </r>
      </text>
    </comment>
    <comment ref="C196" authorId="0">
      <text>
        <r>
          <rPr>
            <sz val="10"/>
            <rFont val="Arial"/>
            <family val="2"/>
          </rPr>
          <t xml:space="preserve">Bewohner ist 1908 nicht in Oberneuland oder Rockwinkel verzeichnet, aber ein Frenzel an gleicher Adresse. Vermutlich gleiche Familie.</t>
        </r>
      </text>
    </comment>
    <comment ref="C198" authorId="0">
      <text>
        <r>
          <rPr>
            <sz val="10"/>
            <rFont val="Arial"/>
            <family val="2"/>
          </rPr>
          <t xml:space="preserve">Arbeitshypothese, dass Frerks von 1908 auf 1909 von Rockwinkel 47a zur Rockwinkeler Chaussee 98 gezogen ist.</t>
        </r>
      </text>
    </comment>
    <comment ref="C20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0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05" authorId="0">
      <text>
        <r>
          <rPr>
            <sz val="10"/>
            <rFont val="Arial"/>
            <family val="2"/>
          </rPr>
          <t xml:space="preserve">Bewohnerin ist 1908 nicht an dieser Stelle verzeichnet.</t>
        </r>
      </text>
    </comment>
    <comment ref="C21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1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18" authorId="0">
      <text>
        <r>
          <rPr>
            <sz val="10"/>
            <rFont val="Arial"/>
            <family val="2"/>
          </rPr>
          <t xml:space="preserve">Bewohner ist 1908 nicht in Oberneuland oder Rockwinkel verzeichnet. 1910 auch nicht mehr an dieser Stelle.</t>
        </r>
      </text>
    </comment>
    <comment ref="C22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2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24" authorId="0">
      <text>
        <r>
          <rPr>
            <sz val="10"/>
            <rFont val="Arial"/>
            <family val="2"/>
          </rPr>
          <t xml:space="preserve">1962-2018 Grün-Gold Club</t>
        </r>
      </text>
    </comment>
    <comment ref="C22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45" authorId="0">
      <text>
        <r>
          <rPr>
            <sz val="10"/>
            <rFont val="Arial"/>
            <family val="2"/>
          </rPr>
          <t xml:space="preserve">1910 wieder verzeichnet unter Hegeler, H. C. Wwe., Landgut</t>
        </r>
      </text>
    </comment>
    <comment ref="C24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48" authorId="0">
      <text>
        <r>
          <rPr>
            <sz val="10"/>
            <rFont val="Arial"/>
            <family val="2"/>
          </rPr>
          <t xml:space="preserve">1910 wieder verzeichnet unter Heineken, Landgut</t>
        </r>
      </text>
    </comment>
    <comment ref="C250" authorId="0">
      <text>
        <r>
          <rPr>
            <sz val="10"/>
            <rFont val="Arial"/>
            <family val="2"/>
          </rPr>
          <t xml:space="preserve">Früher immer als Heimson eingetragen.</t>
        </r>
      </text>
    </comment>
    <comment ref="C25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5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59" authorId="0">
      <text>
        <r>
          <rPr>
            <sz val="10"/>
            <rFont val="Arial"/>
            <family val="2"/>
          </rPr>
          <t xml:space="preserve">Schreibfehler für einige Buchausgaben: Später wieder richtig „Hente“.</t>
        </r>
      </text>
    </comment>
    <comment ref="C261" authorId="0">
      <text>
        <r>
          <rPr>
            <sz val="10"/>
            <rFont val="Arial"/>
            <family val="2"/>
          </rPr>
          <t xml:space="preserve">Arbeitshypothese: C. Hildebrand ist von Oberneuland 27 nach Oberneulander Landstraße 135 gezogen.</t>
        </r>
      </text>
    </comment>
    <comment ref="C26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6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69" authorId="0">
      <text>
        <r>
          <rPr>
            <sz val="10"/>
            <rFont val="Arial"/>
            <family val="2"/>
          </rPr>
          <t xml:space="preserve">1910 wieder verzeichnet unter Hoffmann, M., Landgut. Ab 1934 Nachfolgerbau von Theodor Hoffmann. Ab 1983 Hoffmanns Park 7-13.</t>
        </r>
      </text>
    </comment>
    <comment ref="C277" authorId="0">
      <text>
        <r>
          <rPr>
            <sz val="10"/>
            <rFont val="Arial"/>
            <family val="2"/>
          </rPr>
          <t xml:space="preserve">Jetzt Gemeindehaus, Hohenkampsweg 6</t>
        </r>
      </text>
    </comment>
    <comment ref="C28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88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C29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91" authorId="0">
      <text>
        <r>
          <rPr>
            <sz val="10"/>
            <rFont val="Arial"/>
            <family val="2"/>
          </rPr>
          <t xml:space="preserve">Später auch unter Oberneulander Landstr. 105 verzeichnet</t>
        </r>
      </text>
    </comment>
    <comment ref="C29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9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296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298" authorId="0">
      <text>
        <r>
          <rPr>
            <sz val="10"/>
            <rFont val="Arial"/>
            <family val="2"/>
          </rPr>
          <t xml:space="preserve">1910 verzeichnet als Kolonialwarenhandlung</t>
        </r>
      </text>
    </comment>
    <comment ref="C299" authorId="0">
      <text>
        <r>
          <rPr>
            <sz val="10"/>
            <rFont val="Arial"/>
            <family val="2"/>
          </rPr>
          <t xml:space="preserve">Arbeitshypothese, dass Wilh. Jäger von 1908 auf 1909 von  Oberneuland 70a zum Heiddamm 54 umgezogen ist.</t>
        </r>
      </text>
    </comment>
    <comment ref="C30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0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1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2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2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2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30" authorId="0">
      <text>
        <r>
          <rPr>
            <sz val="10"/>
            <rFont val="Arial"/>
            <family val="2"/>
          </rPr>
          <t xml:space="preserve">1910 verzeichnet unter Kaemena, Joh., Wwe., Sommerwohnung.</t>
        </r>
      </text>
    </comment>
    <comment ref="C335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Keitzel der Nachfolger von Herm. Meier ist.</t>
        </r>
      </text>
    </comment>
    <comment ref="C33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3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44" authorId="0">
      <text>
        <r>
          <rPr>
            <sz val="10"/>
            <rFont val="Arial"/>
            <family val="2"/>
          </rPr>
          <t xml:space="preserve">Bis 1908 Einträge unter Kneuer, Rich., ab 1909 erfasst unter Kneule, Rich.</t>
        </r>
      </text>
    </comment>
    <comment ref="C34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47" authorId="0">
      <text>
        <r>
          <rPr>
            <sz val="10"/>
            <rFont val="Arial"/>
            <family val="2"/>
          </rPr>
          <t xml:space="preserve">Bewohner ist 1909 nicht in Oberneuland oder Rockwinkel verzeichnet.</t>
        </r>
      </text>
    </comment>
    <comment ref="C350" authorId="0">
      <text>
        <r>
          <rPr>
            <sz val="10"/>
            <rFont val="Arial"/>
            <family val="2"/>
          </rPr>
          <t xml:space="preserve">1908 nur unter Rockwinkel 135a erwähnt.</t>
        </r>
      </text>
    </comment>
    <comment ref="C35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5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5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68" authorId="0">
      <text>
        <r>
          <rPr>
            <sz val="10"/>
            <rFont val="Arial"/>
            <family val="2"/>
          </rPr>
          <t xml:space="preserve">1910 wieder verzeichnet unter Lahusen, H., Landgut</t>
        </r>
      </text>
    </comment>
    <comment ref="C369" authorId="0">
      <text>
        <r>
          <rPr>
            <sz val="10"/>
            <rFont val="Arial"/>
            <family val="2"/>
          </rPr>
          <t xml:space="preserve">Arbeitshypothese, dass Lamprecht der Nachfolger von Roselius war. Hat vorher in Oberneuland 90 gewohnt.</t>
        </r>
      </text>
    </comment>
    <comment ref="C37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7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74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Lindemann, B. der Nachfolger von Boschen, Herm., Wwe. ist.</t>
        </r>
      </text>
    </comment>
    <comment ref="C37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7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7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83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38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389" authorId="0">
      <text>
        <r>
          <rPr>
            <sz val="10"/>
            <rFont val="Arial"/>
            <family val="2"/>
          </rPr>
          <t xml:space="preserve">Arbeitshypothese, dass Martens der Nachfolger von Focke war.</t>
        </r>
      </text>
    </comment>
    <comment ref="C398" authorId="0">
      <text>
        <r>
          <rPr>
            <sz val="10"/>
            <rFont val="Arial"/>
            <family val="2"/>
          </rPr>
          <t xml:space="preserve">Arbeitshypothese, dass Alb. Meyer, mit Alb. Meier identisch ist, und von 1908 auf 1909 von Oberneuland 87b zur Auf der Heide 55 gezogen ist.</t>
        </r>
      </text>
    </comment>
    <comment ref="C40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09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15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1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2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28" authorId="0">
      <text>
        <r>
          <rPr>
            <sz val="10"/>
            <rFont val="Arial"/>
            <family val="2"/>
          </rPr>
          <t xml:space="preserve">1910 wieder verzeichnet unter Migault, Frl. C. O., Landgut</t>
        </r>
      </text>
    </comment>
    <comment ref="C440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er der Nachfolger von Heinr. Blome wird.</t>
        </r>
      </text>
    </comment>
    <comment ref="C44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4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51" authorId="0">
      <text>
        <r>
          <rPr>
            <sz val="10"/>
            <rFont val="Arial"/>
            <family val="2"/>
          </rPr>
          <t xml:space="preserve">1910 als Theodor Müller, Telegraphenarbtr. erfasst.</t>
        </r>
      </text>
    </comment>
    <comment ref="C45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457" authorId="0">
      <text>
        <r>
          <rPr>
            <sz val="10"/>
            <rFont val="Arial"/>
            <family val="2"/>
          </rPr>
          <t xml:space="preserve">1910 verzeichnet unter Nielsen, Landgut</t>
        </r>
      </text>
    </comment>
    <comment ref="C462" authorId="0">
      <text>
        <r>
          <rPr>
            <sz val="10"/>
            <rFont val="Arial"/>
            <family val="2"/>
          </rPr>
          <t xml:space="preserve">Ab 1913 wieder als Oschimek eingetragen.</t>
        </r>
      </text>
    </comment>
    <comment ref="C47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74" authorId="0">
      <text>
        <r>
          <rPr>
            <sz val="10"/>
            <rFont val="Arial"/>
            <family val="2"/>
          </rPr>
          <t xml:space="preserve">Bewohner ist 1908 nicht in Oberneuland oder Rockwinkel verzeichnet.  Arbeitshypothese, dass Joh. Osmers das Haus von J.H. Grimm übernimmt.</t>
        </r>
      </text>
    </comment>
    <comment ref="C47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83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Hüneke sein Vorgänger war.</t>
        </r>
      </text>
    </comment>
    <comment ref="C48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494" authorId="0">
      <text>
        <r>
          <rPr>
            <sz val="10"/>
            <rFont val="Arial"/>
            <family val="2"/>
          </rPr>
          <t xml:space="preserve">Arbeitshypothese, dass Diedr. Plümer von 1908 auf 1909 von Rockwinkel 6d (Rockw. Ch. 78) zur Rockw. Ch. 76 gezogen ist.</t>
        </r>
      </text>
    </comment>
    <comment ref="C49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00" authorId="0">
      <text>
        <r>
          <rPr>
            <sz val="10"/>
            <rFont val="Arial"/>
            <family val="2"/>
          </rPr>
          <t xml:space="preserve">Bewohner ist 1908 nicht in Oberneuland oder Rockwinkel verzeichnet. Arbeitshypothese, dass Rath der Nachfolger von Degemeyer ist.</t>
        </r>
      </text>
    </comment>
    <comment ref="C506" authorId="0">
      <text>
        <r>
          <rPr>
            <sz val="10"/>
            <rFont val="Arial"/>
            <family val="2"/>
          </rPr>
          <t xml:space="preserve">Arbeitshypothese, dass Renken der Nachfolger von Schreiber war.</t>
        </r>
      </text>
    </comment>
    <comment ref="C50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08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1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12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26" authorId="0">
      <text>
        <r>
          <rPr>
            <sz val="10"/>
            <rFont val="Arial"/>
            <family val="2"/>
          </rPr>
          <t xml:space="preserve">Arbeitshypothese, dass Roßmann, W. von 1908 auf 1909 Vorsteher des Hartmannhofes wird und von Auf der Heide 23 nach dorthin umzieht.</t>
        </r>
      </text>
    </comment>
    <comment ref="C52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2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36" authorId="0">
      <text>
        <r>
          <rPr>
            <sz val="10"/>
            <rFont val="Arial"/>
            <family val="2"/>
          </rPr>
          <t xml:space="preserve">Arbeitshypothese, dass Saß der Nachfolger von Dannhauser war.</t>
        </r>
      </text>
    </comment>
    <comment ref="C537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3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44" authorId="0">
      <text>
        <r>
          <rPr>
            <sz val="10"/>
            <rFont val="Arial"/>
            <family val="2"/>
          </rPr>
          <t xml:space="preserve">1905 unter Oberneuland 93: Schnaars, Georg, Arbtr.</t>
        </r>
      </text>
    </comment>
    <comment ref="C54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5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5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57" authorId="0">
      <text>
        <r>
          <rPr>
            <sz val="10"/>
            <rFont val="Arial"/>
            <family val="2"/>
          </rPr>
          <t xml:space="preserve">Kirchschule, abgebrochen 1964</t>
        </r>
      </text>
    </comment>
    <comment ref="C558" authorId="0">
      <text>
        <r>
          <rPr>
            <sz val="10"/>
            <rFont val="Arial"/>
            <family val="2"/>
          </rPr>
          <t xml:space="preserve">Bis 1904 wird die Schule im Adressbuch als Rockwinkel 31 geführt, danach ohne Nummer</t>
        </r>
      </text>
    </comment>
    <comment ref="C56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6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67" authorId="0">
      <text>
        <r>
          <rPr>
            <sz val="10"/>
            <rFont val="Arial"/>
            <family val="2"/>
          </rPr>
          <t xml:space="preserve">Unter Rockwinkel 135a wahrscheinlich als Schomaker, Herm. erfasst.</t>
        </r>
      </text>
    </comment>
    <comment ref="C568" authorId="0">
      <text>
        <r>
          <rPr>
            <sz val="10"/>
            <rFont val="Arial"/>
            <family val="2"/>
          </rPr>
          <t xml:space="preserve">Bewohner ist 1908 nicht in Oberneuland oder Rockwinkel verzeichnet</t>
        </r>
      </text>
    </comment>
    <comment ref="C571" authorId="0">
      <text>
        <r>
          <rPr>
            <sz val="10"/>
            <rFont val="Arial"/>
            <family val="2"/>
          </rPr>
          <t xml:space="preserve">1910 wieder verzeichnet unter Schütte, G., Landgut</t>
        </r>
      </text>
    </comment>
    <comment ref="C57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7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82" authorId="0">
      <text>
        <r>
          <rPr>
            <sz val="10"/>
            <rFont val="Arial"/>
            <family val="2"/>
          </rPr>
          <t xml:space="preserve">Arbeitshypothese, dass Siegmüller von 1908 auf 1909 von Rockwinkel 95f ins Bahnhofsgebäude umzieht. Friseur Eschrich wird sein Nachfolger.</t>
        </r>
      </text>
    </comment>
    <comment ref="C584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585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91" authorId="0">
      <text>
        <r>
          <rPr>
            <sz val="10"/>
            <rFont val="Arial"/>
            <family val="2"/>
          </rPr>
          <t xml:space="preserve">Arbeitshypothese, dass Stürken, H. von 1908 auf 1909 von Rockwinkel 147 zur Oberneulander Ch. 29 zieht. Wetjen, Herm. wird sein Nachfolger.</t>
        </r>
      </text>
    </comment>
    <comment ref="C59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59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02" authorId="0">
      <text>
        <r>
          <rPr>
            <sz val="10"/>
            <rFont val="Arial"/>
            <family val="2"/>
          </rPr>
          <t xml:space="preserve">Arbeitshypothesse dass A. Tietjen von 1908 auf 1909 von Rockwinkel 38 (Am Hallacker 54) zum Achterdiek 144 umgezogen ist.</t>
        </r>
      </text>
    </comment>
    <comment ref="C606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08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0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12" authorId="0">
      <text>
        <r>
          <rPr>
            <sz val="10"/>
            <rFont val="Arial"/>
            <family val="2"/>
          </rPr>
          <t xml:space="preserve">Ab 1911 Mende, Carl, Landgut</t>
        </r>
      </text>
    </comment>
    <comment ref="C613" authorId="0">
      <text>
        <r>
          <rPr>
            <sz val="10"/>
            <rFont val="Arial"/>
            <family val="2"/>
          </rPr>
          <t xml:space="preserve">Viohl, J. zieht von 1908 auf 1909 von Rockw. am Rüten 13 zur Oberneulander Chaussee 29. Kohlwerk, Fr. wird sein Nachfolger.</t>
        </r>
      </text>
    </comment>
    <comment ref="C614" authorId="0">
      <text>
        <r>
          <rPr>
            <sz val="10"/>
            <rFont val="Arial"/>
            <family val="2"/>
          </rPr>
          <t xml:space="preserve">Arbeitshypothese, dass Dr. Vogel von 1908 auf 1909 von Rockwinkel 75 zur Rockwinkeler Landstr. 20 gezogen ist.</t>
        </r>
      </text>
    </comment>
    <comment ref="C619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20" authorId="0">
      <text>
        <r>
          <rPr>
            <sz val="10"/>
            <rFont val="Arial"/>
            <family val="2"/>
          </rPr>
          <t xml:space="preserve">Bewohner ist 1908 nicht in Oberneuland oder Rockwinkel verzeichnet. Aber in Ellen 1i., An der Kämenade 28.</t>
        </r>
      </text>
    </comment>
    <comment ref="C621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23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25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26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30" authorId="0">
      <text>
        <r>
          <rPr>
            <sz val="10"/>
            <rFont val="Arial"/>
            <family val="2"/>
          </rPr>
          <t xml:space="preserve">Arbeitshypothese, dass H. Wagschal der Nachfolger von Döhle, Wilh., Wwe. ist</t>
        </r>
      </text>
    </comment>
    <comment ref="C636" authorId="0">
      <text>
        <r>
          <rPr>
            <sz val="10"/>
            <rFont val="Arial"/>
            <family val="2"/>
          </rPr>
          <t xml:space="preserve">Bewohner ist 1908 nicht in Oberneuland oder Rockwinkel verzeichnet. Wohnte aber bis 1906 unter Rockw. 3d. Arbeitshypothese, dass C. Walter der Nachfolger von Georg Kinder ist.</t>
        </r>
      </text>
    </comment>
    <comment ref="C640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41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42" authorId="0">
      <text>
        <r>
          <rPr>
            <sz val="10"/>
            <rFont val="Arial"/>
            <family val="2"/>
          </rPr>
          <t xml:space="preserve">1910 verzeichnet unter Weltmann, C. W., Landgut</t>
        </r>
      </text>
    </comment>
    <comment ref="C648" authorId="0">
      <text>
        <r>
          <rPr>
            <sz val="10"/>
            <rFont val="Arial"/>
            <family val="2"/>
          </rPr>
          <t xml:space="preserve">1909 irrtümlich als Winters eingetragen. 1910 wieder richtig als Wieters.</t>
        </r>
      </text>
    </comment>
    <comment ref="C653" authorId="0">
      <text>
        <r>
          <rPr>
            <sz val="10"/>
            <rFont val="Arial"/>
            <family val="2"/>
          </rPr>
          <t xml:space="preserve">Arbeitshypothese, dass Windhorst der Nachfolger von Ilsemann war.</t>
        </r>
      </text>
    </comment>
    <comment ref="C654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56" authorId="0">
      <text>
        <r>
          <rPr>
            <sz val="10"/>
            <rFont val="Arial"/>
            <family val="2"/>
          </rPr>
          <t xml:space="preserve">Wohnt 1910 in Mühlenfeldstr. 36</t>
        </r>
      </text>
    </comment>
    <comment ref="C660" authorId="0">
      <text>
        <r>
          <rPr>
            <sz val="10"/>
            <rFont val="Arial"/>
            <family val="2"/>
          </rPr>
          <t xml:space="preserve">Bewohnerin ist 1908 nicht in Oberneuland oder Rockwinkel verzeichnet.</t>
        </r>
      </text>
    </comment>
    <comment ref="C662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  <comment ref="C666" authorId="0">
      <text>
        <r>
          <rPr>
            <sz val="10"/>
            <rFont val="Arial"/>
            <family val="2"/>
          </rPr>
          <t xml:space="preserve">Zillmer zieht häufig um. Bis 1906 Rockwinkel  82A, 1907-08 Rockwinkel 82D, 1909 Mühlenfeldstr. 32</t>
        </r>
      </text>
    </comment>
    <comment ref="C667" authorId="0">
      <text>
        <r>
          <rPr>
            <sz val="10"/>
            <rFont val="Arial"/>
            <family val="2"/>
          </rPr>
          <t xml:space="preserve">Bewohner ist 1908 nicht in Oberneuland oder Rockwinkel verzeichnet.</t>
        </r>
      </text>
    </comment>
  </commentList>
</comments>
</file>

<file path=xl/sharedStrings.xml><?xml version="1.0" encoding="utf-8"?>
<sst xmlns="http://schemas.openxmlformats.org/spreadsheetml/2006/main" count="14420" uniqueCount="2858">
  <si>
    <t xml:space="preserve">Das Adressbuch</t>
  </si>
  <si>
    <t xml:space="preserve">Oberneuland</t>
  </si>
  <si>
    <t xml:space="preserve">Das Adressbuch Oberneuland 1908/1909</t>
  </si>
  <si>
    <t xml:space="preserve">1908/1909</t>
  </si>
  <si>
    <t xml:space="preserve">Was beinhalten die Tabellen?</t>
  </si>
  <si>
    <t xml:space="preserve">Sie stellt die Adressbucheinträge von 1908 denen von 1909 gegenüber. Da es</t>
  </si>
  <si>
    <t xml:space="preserve">in Oberneuland 1908 noch keine offiziellen Straßennamen gab, wurden die</t>
  </si>
  <si>
    <t xml:space="preserve">Häuser in Oberneuland und Rockwinkel der Reihe nach durchnummeriert. Ab</t>
  </si>
  <si>
    <t xml:space="preserve">1909 bekamen die Straßen Namen, und die Häuser wurden, mit heute noch</t>
  </si>
  <si>
    <t xml:space="preserve">größtenteils gültigen Nummern, straßenweise durchnummeriert. Das</t>
  </si>
  <si>
    <t xml:space="preserve">Verbindende in den Tabellen ist die Bestimmung einer gemeinsamen</t>
  </si>
  <si>
    <t xml:space="preserve">geografischen Koordinate für beide Formen der Nummerierung.</t>
  </si>
  <si>
    <t xml:space="preserve">Was kann man mit diesen Tabellen machen?</t>
  </si>
  <si>
    <t xml:space="preserve">Familienforscher können, wenn sie ihren Vorfahren in einem Adressbuch </t>
  </si>
  <si>
    <t xml:space="preserve">vor 1908 gefunden haben, die heute gültige Adresse ersehen.</t>
  </si>
  <si>
    <t xml:space="preserve">Historische Bilder von Häusern in Oberneuland können durch Hinzufügen</t>
  </si>
  <si>
    <t xml:space="preserve">der geografischen Information auch für die Zukunft eindeutig verortet werden.</t>
  </si>
  <si>
    <t xml:space="preserve">Anhand der Berufestatistik kann man sich ein Bild über die Sozialstruktur</t>
  </si>
  <si>
    <t xml:space="preserve">im Dorf, auch vergleichend z.B. mit Osterholz, machen.</t>
  </si>
  <si>
    <t xml:space="preserve">Worin bestand die Schwierigkeit, alte Adressen von 1908</t>
  </si>
  <si>
    <t xml:space="preserve">eindeutig einer heutigen Adresse zuzuordnen?</t>
  </si>
  <si>
    <t xml:space="preserve">Grundsätzlich wird ein Name eines Bewohners aus dem Jahre 1908 dem</t>
  </si>
  <si>
    <t xml:space="preserve">gleichen Namen aus dem Jahr 1909 zugeordnet. Dann kann man z.B. sagen:</t>
  </si>
  <si>
    <t xml:space="preserve">Oberneuland 1 entspricht Oberneulander Landstraße 216.</t>
  </si>
  <si>
    <t xml:space="preserve">Fehlinterpretationen könnten aber auftreten, wenn dieser Bewohner von 1908</t>
  </si>
  <si>
    <t xml:space="preserve">auf 1909 innerhalb des Dorfes umgezogen ist, was doch recht häufig geschah.</t>
  </si>
  <si>
    <t xml:space="preserve">Bei einer isolierten Betrachtung einer Adresse würde es dann nicht auffallen,</t>
  </si>
  <si>
    <t xml:space="preserve">wenn diese Adressenzuordnung nicht in das Gesamtsystem der alten</t>
  </si>
  <si>
    <t xml:space="preserve">Nummerierung passt. Dieses alte System war nicht rein zufällig, sondern fing</t>
  </si>
  <si>
    <t xml:space="preserve">einfach gesagt, an einem Ende des Ortsteils mit der Nr. 1 an, ging die größte</t>
  </si>
  <si>
    <t xml:space="preserve">Straße an einer Straßenseite entlang, wendete am anderen Ende des Dorfes</t>
  </si>
  <si>
    <t xml:space="preserve">und zählte auf der anderen Straßenseite weiter hinauf. Dabei griff die</t>
  </si>
  <si>
    <t xml:space="preserve">Nummerierung oft auch weiter ins Land hinein, man nahm sozusagen ein</t>
  </si>
  <si>
    <t xml:space="preserve">Lineal zu Hilfe, und schaute, welche Höfe in Ost-West Richtung aufeinander</t>
  </si>
  <si>
    <t xml:space="preserve">folgten.</t>
  </si>
  <si>
    <t xml:space="preserve">Häufig verzogen die Bewohner auch von 1908 auf 1909 in einen anderen</t>
  </si>
  <si>
    <t xml:space="preserve">Stadtteil, oder zogen aus einem anderen Stadtteil nach Oberneuland. Dann</t>
  </si>
  <si>
    <t xml:space="preserve">verschwinden sie also im nächsten Jahr aus dem Adressbuch, und andere</t>
  </si>
  <si>
    <t xml:space="preserve">tauchen aus dem Nichts im Jahre 1909 auf.</t>
  </si>
  <si>
    <t xml:space="preserve">Die Lösung bei dieser Zuordnungsarbeit bestand darin, dass ich alle neu</t>
  </si>
  <si>
    <t xml:space="preserve">gefundenen Zuordnungen sofort in eine Karte eintrug, und sofort erkennen</t>
  </si>
  <si>
    <t xml:space="preserve">konnte, wenn etwas nicht in das System passte. Ich nahm mir immer ca. zehn</t>
  </si>
  <si>
    <t xml:space="preserve">Einträge vor, die ich vom Namen, Vornamen, Beruf ziemlich sicher zuordnen</t>
  </si>
  <si>
    <t xml:space="preserve">konnte. Dann blieben auf dem Straßenstück eventuell zwei Bewohner übrig,</t>
  </si>
  <si>
    <t xml:space="preserve">© Torsten Zuttermeister      Feldhauser Str. 10      28357 Bremen      www.zuttermeister.org</t>
  </si>
  <si>
    <t xml:space="preserve">die keinen Gegenpart hatten. Der eine verschwand spurlos, der andere tauchte</t>
  </si>
  <si>
    <t xml:space="preserve">auf. Dann konnte ich annehmen, dass diese beiden Bewohner Vorgänger und</t>
  </si>
  <si>
    <t xml:space="preserve">Nachfolger einer Wohnung waren. Das System blieb dann stimmig.</t>
  </si>
  <si>
    <t xml:space="preserve">Bei den ersten Eintragungen in eine Karte (Google Earth Professional und</t>
  </si>
  <si>
    <t xml:space="preserve">Garmin Base Camp) stellte ich schnell fest, dass es die damaligen</t>
  </si>
  <si>
    <t xml:space="preserve">Hausnummern nur noch zum Teil genau so gab. Häufig sind Hausnummern</t>
  </si>
  <si>
    <t xml:space="preserve">weggefallen, weil sich auf mehreren Grundstücken ein größeres Unternehmen</t>
  </si>
  <si>
    <t xml:space="preserve">etabliert hatte, ein großer Bauernhof parzelliert wurde, oder eine neue</t>
  </si>
  <si>
    <t xml:space="preserve">Straßeneinmündung den Platz eines Hauses eingenommen hatte.</t>
  </si>
  <si>
    <t xml:space="preserve">Auf einer öffentlich zugänglichen Webseite der Senatorin für Stadtentwicklung</t>
  </si>
  <si>
    <t xml:space="preserve">und Wohnungsbau fanden sich Bebauungspläne aus den Jahren ab 1957, die</t>
  </si>
  <si>
    <t xml:space="preserve">mir halfen, die Lage der alten Hausnummern wieder zu ermitteln. Weiterhin</t>
  </si>
  <si>
    <t xml:space="preserve">hatte ich aus dem Oberneuland-Archiv von einigen Teilen Oberneulands</t>
  </si>
  <si>
    <t xml:space="preserve">Katasterpläne aus dem Jahr 1925. Wenn ich diese Bebauungspläne und</t>
  </si>
  <si>
    <t xml:space="preserve">zusätzlich Luftbilder von 1951 und weitere Karten vom Anfang des letzten</t>
  </si>
  <si>
    <t xml:space="preserve">Jahrhundert wie Folien übereinandergelegt hatte, konnte ich mit ziemlicher</t>
  </si>
  <si>
    <t xml:space="preserve">Sicherheit sagen, wo ein jetzt verschwundenes Haus einmal stand. Das</t>
  </si>
  <si>
    <t xml:space="preserve">Erzeugen dieser Folien war in diesem Fall das Foto einer Karte (als .jpg Datei),</t>
  </si>
  <si>
    <t xml:space="preserve">die ich in Google Earth Professional als Overlay über die Satellitenkarte zog.</t>
  </si>
  <si>
    <t xml:space="preserve">Bremen, im April 2022</t>
  </si>
  <si>
    <t xml:space="preserve">Torsten Zuttermeister</t>
  </si>
  <si>
    <t xml:space="preserve">28357 Bremen</t>
  </si>
  <si>
    <t xml:space="preserve">Tel.: 0421-2768970</t>
  </si>
  <si>
    <t xml:space="preserve">www.zuttermeister.org </t>
  </si>
  <si>
    <t xml:space="preserve">Nördl. Breite</t>
  </si>
  <si>
    <t xml:space="preserve">Östl. Länge</t>
  </si>
  <si>
    <t xml:space="preserve">Adresse 1909</t>
  </si>
  <si>
    <t xml:space="preserve">Adresse 1908</t>
  </si>
  <si>
    <t xml:space="preserve">Bewohner</t>
  </si>
  <si>
    <t xml:space="preserve">Nr.</t>
  </si>
  <si>
    <t xml:space="preserve">Name</t>
  </si>
  <si>
    <t xml:space="preserve">Vorname</t>
  </si>
  <si>
    <t xml:space="preserve">Beruf</t>
  </si>
  <si>
    <t xml:space="preserve">Sonstiges</t>
  </si>
  <si>
    <t xml:space="preserve">Beschriftung</t>
  </si>
  <si>
    <t xml:space="preserve">Link für Openstreetmap</t>
  </si>
  <si>
    <t xml:space="preserve">Link für Opentopomap</t>
  </si>
  <si>
    <t xml:space="preserve">53.10648</t>
  </si>
  <si>
    <t xml:space="preserve">8.90111</t>
  </si>
  <si>
    <t xml:space="preserve">Oberneulander Landstraße 216</t>
  </si>
  <si>
    <t xml:space="preserve">Bartels</t>
  </si>
  <si>
    <t xml:space="preserve">J. H. W.</t>
  </si>
  <si>
    <t xml:space="preserve">Kommis</t>
  </si>
  <si>
    <t xml:space="preserve">Oberneuland 1</t>
  </si>
  <si>
    <t xml:space="preserve">Pols</t>
  </si>
  <si>
    <t xml:space="preserve">Eberhard</t>
  </si>
  <si>
    <t xml:space="preserve">Wwe.</t>
  </si>
  <si>
    <t xml:space="preserve">Wetzel</t>
  </si>
  <si>
    <t xml:space="preserve">C.</t>
  </si>
  <si>
    <t xml:space="preserve">Arbeiter</t>
  </si>
  <si>
    <t xml:space="preserve">Woltemath</t>
  </si>
  <si>
    <t xml:space="preserve">Diedr.</t>
  </si>
  <si>
    <t xml:space="preserve">53.10642</t>
  </si>
  <si>
    <t xml:space="preserve">8.90091</t>
  </si>
  <si>
    <t xml:space="preserve">Am Rüten 61</t>
  </si>
  <si>
    <t xml:space="preserve">1a</t>
  </si>
  <si>
    <t xml:space="preserve">Meierdierks</t>
  </si>
  <si>
    <t xml:space="preserve">Heinr.</t>
  </si>
  <si>
    <t xml:space="preserve">Oberneuland 1a</t>
  </si>
  <si>
    <t xml:space="preserve">53.105587</t>
  </si>
  <si>
    <t xml:space="preserve">8.902794</t>
  </si>
  <si>
    <t xml:space="preserve">Oberneulander Landstraße 207</t>
  </si>
  <si>
    <t xml:space="preserve">1b</t>
  </si>
  <si>
    <t xml:space="preserve">Wendt</t>
  </si>
  <si>
    <t xml:space="preserve">H.</t>
  </si>
  <si>
    <t xml:space="preserve">Oberneuland 1b</t>
  </si>
  <si>
    <t xml:space="preserve">53.10525</t>
  </si>
  <si>
    <t xml:space="preserve">8.90303</t>
  </si>
  <si>
    <t xml:space="preserve">Oberneulander Landstraße 205</t>
  </si>
  <si>
    <t xml:space="preserve">1c</t>
  </si>
  <si>
    <t xml:space="preserve">Budrat</t>
  </si>
  <si>
    <t xml:space="preserve">F.</t>
  </si>
  <si>
    <t xml:space="preserve">Oberneuland 1c</t>
  </si>
  <si>
    <t xml:space="preserve">53.105568</t>
  </si>
  <si>
    <t xml:space="preserve">8.901787</t>
  </si>
  <si>
    <t xml:space="preserve">Oberneulander Landstraße 208</t>
  </si>
  <si>
    <t xml:space="preserve">1d</t>
  </si>
  <si>
    <t xml:space="preserve">Kaemena</t>
  </si>
  <si>
    <t xml:space="preserve">Gerh.</t>
  </si>
  <si>
    <t xml:space="preserve">Landwirt</t>
  </si>
  <si>
    <t xml:space="preserve">Oberneuland 1d</t>
  </si>
  <si>
    <t xml:space="preserve">53.105304</t>
  </si>
  <si>
    <t xml:space="preserve">8.902246</t>
  </si>
  <si>
    <t xml:space="preserve">Oberneulander Landstraße 206</t>
  </si>
  <si>
    <t xml:space="preserve">Lürßen</t>
  </si>
  <si>
    <t xml:space="preserve">Fr.</t>
  </si>
  <si>
    <t xml:space="preserve">Oberneuland 2</t>
  </si>
  <si>
    <t xml:space="preserve">53.105171</t>
  </si>
  <si>
    <t xml:space="preserve">8.902355</t>
  </si>
  <si>
    <t xml:space="preserve">2a</t>
  </si>
  <si>
    <t xml:space="preserve">Bollmann</t>
  </si>
  <si>
    <t xml:space="preserve">Wöltje</t>
  </si>
  <si>
    <t xml:space="preserve">Zimmermann</t>
  </si>
  <si>
    <t xml:space="preserve">Oberneuland 2a</t>
  </si>
  <si>
    <t xml:space="preserve">53.104519</t>
  </si>
  <si>
    <t xml:space="preserve">8.901793</t>
  </si>
  <si>
    <t xml:space="preserve">An den Wühren 11</t>
  </si>
  <si>
    <t xml:space="preserve">Behrens</t>
  </si>
  <si>
    <t xml:space="preserve">Joh.</t>
  </si>
  <si>
    <t xml:space="preserve">Oberneuland 3</t>
  </si>
  <si>
    <t xml:space="preserve">Lür</t>
  </si>
  <si>
    <t xml:space="preserve">53.104305</t>
  </si>
  <si>
    <t xml:space="preserve">8.902963</t>
  </si>
  <si>
    <t xml:space="preserve">An den Wühren 1</t>
  </si>
  <si>
    <t xml:space="preserve">Migault</t>
  </si>
  <si>
    <t xml:space="preserve">J.</t>
  </si>
  <si>
    <t xml:space="preserve">Landgut</t>
  </si>
  <si>
    <t xml:space="preserve">Oberneuland 4</t>
  </si>
  <si>
    <t xml:space="preserve">53.10496</t>
  </si>
  <si>
    <t xml:space="preserve">8.90331</t>
  </si>
  <si>
    <t xml:space="preserve">Oberneulander Landstraße 201</t>
  </si>
  <si>
    <t xml:space="preserve">Netzsch</t>
  </si>
  <si>
    <t xml:space="preserve">Christian</t>
  </si>
  <si>
    <t xml:space="preserve">Oberneuland 5</t>
  </si>
  <si>
    <t xml:space="preserve">53.10461</t>
  </si>
  <si>
    <t xml:space="preserve">8.903582</t>
  </si>
  <si>
    <t xml:space="preserve">Oberneulander Landstraße 199</t>
  </si>
  <si>
    <t xml:space="preserve">Müller</t>
  </si>
  <si>
    <t xml:space="preserve">Daniel</t>
  </si>
  <si>
    <t xml:space="preserve">Landmann</t>
  </si>
  <si>
    <t xml:space="preserve">Oberneuland 6</t>
  </si>
  <si>
    <t xml:space="preserve">53.10486</t>
  </si>
  <si>
    <t xml:space="preserve">8.90391</t>
  </si>
  <si>
    <t xml:space="preserve">6a</t>
  </si>
  <si>
    <t xml:space="preserve">J. D.</t>
  </si>
  <si>
    <t xml:space="preserve">Oberneuland 6a</t>
  </si>
  <si>
    <t xml:space="preserve">53.104416</t>
  </si>
  <si>
    <t xml:space="preserve">8.904302</t>
  </si>
  <si>
    <t xml:space="preserve">Oberneulander Landstraße 195</t>
  </si>
  <si>
    <t xml:space="preserve">Christiane O.</t>
  </si>
  <si>
    <t xml:space="preserve">Oberneuland 7</t>
  </si>
  <si>
    <t xml:space="preserve">Malvina</t>
  </si>
  <si>
    <t xml:space="preserve">53.104466</t>
  </si>
  <si>
    <t xml:space="preserve">8.903866</t>
  </si>
  <si>
    <t xml:space="preserve">Oberneulander Landstraße 197</t>
  </si>
  <si>
    <t xml:space="preserve">7a</t>
  </si>
  <si>
    <t xml:space="preserve">Otte</t>
  </si>
  <si>
    <t xml:space="preserve">H. Fr.</t>
  </si>
  <si>
    <t xml:space="preserve">Hofmeier</t>
  </si>
  <si>
    <t xml:space="preserve">Oberneuland 7a</t>
  </si>
  <si>
    <t xml:space="preserve">53.105036</t>
  </si>
  <si>
    <t xml:space="preserve">8.906157</t>
  </si>
  <si>
    <t xml:space="preserve">Oberneulander Landstraße 193</t>
  </si>
  <si>
    <t xml:space="preserve">Kämena</t>
  </si>
  <si>
    <t xml:space="preserve">H. G.</t>
  </si>
  <si>
    <t xml:space="preserve">Oberneuland 8</t>
  </si>
  <si>
    <t xml:space="preserve">Theye &amp; Co.</t>
  </si>
  <si>
    <t xml:space="preserve">Oberneulander Geflügelzucht</t>
  </si>
  <si>
    <t xml:space="preserve">53.105194</t>
  </si>
  <si>
    <t xml:space="preserve">8.908667</t>
  </si>
  <si>
    <t xml:space="preserve">Oberneulander Landstraße 187</t>
  </si>
  <si>
    <t xml:space="preserve">Schütte</t>
  </si>
  <si>
    <t xml:space="preserve">G.</t>
  </si>
  <si>
    <t xml:space="preserve">Oberneuland 9</t>
  </si>
  <si>
    <t xml:space="preserve">53.104462</t>
  </si>
  <si>
    <t xml:space="preserve">8.908146</t>
  </si>
  <si>
    <t xml:space="preserve">Oberneulander Landstraße 185</t>
  </si>
  <si>
    <t xml:space="preserve">9a</t>
  </si>
  <si>
    <t xml:space="preserve">Giese</t>
  </si>
  <si>
    <t xml:space="preserve">Carl Gottfr. Georg</t>
  </si>
  <si>
    <t xml:space="preserve">Oberneuland 9a</t>
  </si>
  <si>
    <t xml:space="preserve">53.103854</t>
  </si>
  <si>
    <t xml:space="preserve">8.908301</t>
  </si>
  <si>
    <t xml:space="preserve">Oberneulander Landstraße 183</t>
  </si>
  <si>
    <t xml:space="preserve">von Seggern</t>
  </si>
  <si>
    <t xml:space="preserve">Georg</t>
  </si>
  <si>
    <t xml:space="preserve">Oberneuland 10</t>
  </si>
  <si>
    <t xml:space="preserve">53.103771</t>
  </si>
  <si>
    <t xml:space="preserve">8.908925</t>
  </si>
  <si>
    <t xml:space="preserve">Oberneulander Landstraße 179</t>
  </si>
  <si>
    <t xml:space="preserve">Schumacher</t>
  </si>
  <si>
    <t xml:space="preserve">Wilh.</t>
  </si>
  <si>
    <t xml:space="preserve">Wirt</t>
  </si>
  <si>
    <t xml:space="preserve">Oberneuland 11</t>
  </si>
  <si>
    <t xml:space="preserve">53.104917</t>
  </si>
  <si>
    <t xml:space="preserve">8.911328</t>
  </si>
  <si>
    <t xml:space="preserve">Oberneulander Landstraße 175</t>
  </si>
  <si>
    <t xml:space="preserve">Hoffmann</t>
  </si>
  <si>
    <t xml:space="preserve">Carl Moritz</t>
  </si>
  <si>
    <t xml:space="preserve">Oberneuland 12</t>
  </si>
  <si>
    <t xml:space="preserve">53.1049</t>
  </si>
  <si>
    <t xml:space="preserve">8.9115</t>
  </si>
  <si>
    <t xml:space="preserve">12a</t>
  </si>
  <si>
    <t xml:space="preserve">unbewohnt</t>
  </si>
  <si>
    <t xml:space="preserve">Oberneuland 12a</t>
  </si>
  <si>
    <t xml:space="preserve">53.105443</t>
  </si>
  <si>
    <t xml:space="preserve">8.911402</t>
  </si>
  <si>
    <t xml:space="preserve">Oberneulander Landstraße 177</t>
  </si>
  <si>
    <t xml:space="preserve">12d</t>
  </si>
  <si>
    <t xml:space="preserve">Schoof</t>
  </si>
  <si>
    <t xml:space="preserve">Carl</t>
  </si>
  <si>
    <t xml:space="preserve">Gärtner</t>
  </si>
  <si>
    <t xml:space="preserve">Oberneuland 12d</t>
  </si>
  <si>
    <t xml:space="preserve">53.10325</t>
  </si>
  <si>
    <t xml:space="preserve">8.910045</t>
  </si>
  <si>
    <t xml:space="preserve">Oberneulander Landstraße 173</t>
  </si>
  <si>
    <t xml:space="preserve">Meyer</t>
  </si>
  <si>
    <t xml:space="preserve">Chr.</t>
  </si>
  <si>
    <t xml:space="preserve">Landwirtschaftsgehülfe</t>
  </si>
  <si>
    <t xml:space="preserve">Oberneuland 13</t>
  </si>
  <si>
    <t xml:space="preserve">von Bremen</t>
  </si>
  <si>
    <t xml:space="preserve">53.10279</t>
  </si>
  <si>
    <t xml:space="preserve">8.91156</t>
  </si>
  <si>
    <t xml:space="preserve">Oberneulander Landstraße 165</t>
  </si>
  <si>
    <t xml:space="preserve">Ilsemann</t>
  </si>
  <si>
    <t xml:space="preserve">Bäcker</t>
  </si>
  <si>
    <t xml:space="preserve">Oberneuland 14</t>
  </si>
  <si>
    <t xml:space="preserve">53.102377</t>
  </si>
  <si>
    <t xml:space="preserve">8.913274</t>
  </si>
  <si>
    <t xml:space="preserve">Oberneulander Landstraße 161</t>
  </si>
  <si>
    <t xml:space="preserve">Dunker</t>
  </si>
  <si>
    <t xml:space="preserve">A.</t>
  </si>
  <si>
    <t xml:space="preserve">Lehrer</t>
  </si>
  <si>
    <t xml:space="preserve">Oberneuland 15</t>
  </si>
  <si>
    <t xml:space="preserve">53.102465</t>
  </si>
  <si>
    <t xml:space="preserve">8.913609</t>
  </si>
  <si>
    <t xml:space="preserve">15a</t>
  </si>
  <si>
    <t xml:space="preserve">Hilken</t>
  </si>
  <si>
    <t xml:space="preserve">D.</t>
  </si>
  <si>
    <t xml:space="preserve">Oberneuland 15a</t>
  </si>
  <si>
    <t xml:space="preserve">53.103194</t>
  </si>
  <si>
    <t xml:space="preserve">8.917739</t>
  </si>
  <si>
    <t xml:space="preserve">Oberneulander Landstraße 155</t>
  </si>
  <si>
    <t xml:space="preserve">Aumund</t>
  </si>
  <si>
    <t xml:space="preserve">Albert</t>
  </si>
  <si>
    <t xml:space="preserve">Oberneuland 16</t>
  </si>
  <si>
    <t xml:space="preserve">53.103722</t>
  </si>
  <si>
    <t xml:space="preserve">8.917319</t>
  </si>
  <si>
    <t xml:space="preserve">Oberneulander Landstraße 157</t>
  </si>
  <si>
    <t xml:space="preserve">16a</t>
  </si>
  <si>
    <t xml:space="preserve">Franz</t>
  </si>
  <si>
    <t xml:space="preserve">Oberneuland 16a</t>
  </si>
  <si>
    <t xml:space="preserve">53.10291</t>
  </si>
  <si>
    <t xml:space="preserve">8.91745</t>
  </si>
  <si>
    <t xml:space="preserve">Oberneulander Landstraße 151</t>
  </si>
  <si>
    <t xml:space="preserve">Heineken</t>
  </si>
  <si>
    <t xml:space="preserve">August</t>
  </si>
  <si>
    <t xml:space="preserve">Oberneuland 17</t>
  </si>
  <si>
    <t xml:space="preserve">53.101789</t>
  </si>
  <si>
    <t xml:space="preserve">8.914837</t>
  </si>
  <si>
    <t xml:space="preserve">Oberneulander Landstraße 153</t>
  </si>
  <si>
    <t xml:space="preserve">Kasten</t>
  </si>
  <si>
    <t xml:space="preserve">Oberneuland 18</t>
  </si>
  <si>
    <t xml:space="preserve">53.101147</t>
  </si>
  <si>
    <t xml:space="preserve">8.920333</t>
  </si>
  <si>
    <t xml:space="preserve">Oberneulander Landstraße 147</t>
  </si>
  <si>
    <t xml:space="preserve">Jürgens</t>
  </si>
  <si>
    <t xml:space="preserve">Georg Hch.</t>
  </si>
  <si>
    <t xml:space="preserve">Oberneuland 19</t>
  </si>
  <si>
    <t xml:space="preserve">53.10134</t>
  </si>
  <si>
    <t xml:space="preserve">8.91679</t>
  </si>
  <si>
    <t xml:space="preserve">Oberneulander Landstraße 149</t>
  </si>
  <si>
    <t xml:space="preserve">19c</t>
  </si>
  <si>
    <t xml:space="preserve">Café</t>
  </si>
  <si>
    <t xml:space="preserve">Oberneuland 19c</t>
  </si>
  <si>
    <t xml:space="preserve">53.102362</t>
  </si>
  <si>
    <t xml:space="preserve">8.923326</t>
  </si>
  <si>
    <t xml:space="preserve">Oberneulander Landstraße 145</t>
  </si>
  <si>
    <t xml:space="preserve">Osmers</t>
  </si>
  <si>
    <t xml:space="preserve">Oberneuland 20</t>
  </si>
  <si>
    <t xml:space="preserve">Arnd</t>
  </si>
  <si>
    <t xml:space="preserve">53.102023</t>
  </si>
  <si>
    <t xml:space="preserve">8.923859</t>
  </si>
  <si>
    <t xml:space="preserve">Oberneulander Landstraße 143</t>
  </si>
  <si>
    <t xml:space="preserve">Schmidt</t>
  </si>
  <si>
    <t xml:space="preserve">Privatmann</t>
  </si>
  <si>
    <t xml:space="preserve">Oberneuland 21</t>
  </si>
  <si>
    <t xml:space="preserve">Stadtländer</t>
  </si>
  <si>
    <t xml:space="preserve">53.099693</t>
  </si>
  <si>
    <t xml:space="preserve">8.92142</t>
  </si>
  <si>
    <t xml:space="preserve">Oberneulander Landstraße 141</t>
  </si>
  <si>
    <t xml:space="preserve">Reinkelürs</t>
  </si>
  <si>
    <t xml:space="preserve">Johann</t>
  </si>
  <si>
    <t xml:space="preserve">Oberneuland 22</t>
  </si>
  <si>
    <t xml:space="preserve">53.099455</t>
  </si>
  <si>
    <t xml:space="preserve">8.921519</t>
  </si>
  <si>
    <t xml:space="preserve">Oberneulander Landstraße 139</t>
  </si>
  <si>
    <t xml:space="preserve">Beyer</t>
  </si>
  <si>
    <t xml:space="preserve">Ehefrau</t>
  </si>
  <si>
    <t xml:space="preserve">Oberneuland 23</t>
  </si>
  <si>
    <t xml:space="preserve">Stürke</t>
  </si>
  <si>
    <t xml:space="preserve">53.099286</t>
  </si>
  <si>
    <t xml:space="preserve">8.922152</t>
  </si>
  <si>
    <t xml:space="preserve">Oberneulander Landstraße 135</t>
  </si>
  <si>
    <t xml:space="preserve">23a</t>
  </si>
  <si>
    <t xml:space="preserve">Hornburg</t>
  </si>
  <si>
    <t xml:space="preserve">A. H. T.</t>
  </si>
  <si>
    <t xml:space="preserve">Oberneuland 23a</t>
  </si>
  <si>
    <t xml:space="preserve">53.099125</t>
  </si>
  <si>
    <t xml:space="preserve">8.922421</t>
  </si>
  <si>
    <t xml:space="preserve">Oberneulander Landstraße 133</t>
  </si>
  <si>
    <t xml:space="preserve">Wille</t>
  </si>
  <si>
    <t xml:space="preserve">Schlachter</t>
  </si>
  <si>
    <t xml:space="preserve">Oberneuland 24</t>
  </si>
  <si>
    <t xml:space="preserve">53.10288</t>
  </si>
  <si>
    <t xml:space="preserve">8.92901</t>
  </si>
  <si>
    <t xml:space="preserve">Oberneulander Landstraße 127</t>
  </si>
  <si>
    <t xml:space="preserve">Hauschild</t>
  </si>
  <si>
    <t xml:space="preserve">Oberneuland 25</t>
  </si>
  <si>
    <t xml:space="preserve">53.103</t>
  </si>
  <si>
    <t xml:space="preserve">8.92878</t>
  </si>
  <si>
    <t xml:space="preserve">Oberneulander Landstraße 131</t>
  </si>
  <si>
    <t xml:space="preserve">25a</t>
  </si>
  <si>
    <t xml:space="preserve">Bruns</t>
  </si>
  <si>
    <t xml:space="preserve">Oberneuland 25a</t>
  </si>
  <si>
    <t xml:space="preserve">53.10294</t>
  </si>
  <si>
    <t xml:space="preserve">8.92891</t>
  </si>
  <si>
    <t xml:space="preserve">Oberneulander Landstraße 129</t>
  </si>
  <si>
    <t xml:space="preserve">25b</t>
  </si>
  <si>
    <t xml:space="preserve">Blome</t>
  </si>
  <si>
    <t xml:space="preserve">Hinr.</t>
  </si>
  <si>
    <t xml:space="preserve">Oberneuland 25b</t>
  </si>
  <si>
    <t xml:space="preserve">53.101495</t>
  </si>
  <si>
    <t xml:space="preserve">8.927374</t>
  </si>
  <si>
    <t xml:space="preserve">Oberneulander Landstraße 125</t>
  </si>
  <si>
    <t xml:space="preserve">Geffken</t>
  </si>
  <si>
    <t xml:space="preserve">Maurermeister</t>
  </si>
  <si>
    <t xml:space="preserve">Oberneuland 26</t>
  </si>
  <si>
    <t xml:space="preserve">53.098775</t>
  </si>
  <si>
    <t xml:space="preserve">8.923201</t>
  </si>
  <si>
    <t xml:space="preserve">Oberneulander Landstraße 123</t>
  </si>
  <si>
    <t xml:space="preserve">26b</t>
  </si>
  <si>
    <t xml:space="preserve">Heinrich sen.</t>
  </si>
  <si>
    <t xml:space="preserve">Filiale von Heinr. Ilsemann, jun.</t>
  </si>
  <si>
    <t xml:space="preserve">Oberneuland 26b</t>
  </si>
  <si>
    <t xml:space="preserve">53.09882</t>
  </si>
  <si>
    <t xml:space="preserve">8.923781</t>
  </si>
  <si>
    <t xml:space="preserve">Oberneulander Landstraße 119</t>
  </si>
  <si>
    <t xml:space="preserve">Hildebrand</t>
  </si>
  <si>
    <t xml:space="preserve">Oberneuland 27</t>
  </si>
  <si>
    <t xml:space="preserve">Kaars</t>
  </si>
  <si>
    <t xml:space="preserve">Bernd</t>
  </si>
  <si>
    <t xml:space="preserve">53.099118</t>
  </si>
  <si>
    <t xml:space="preserve">8.924156</t>
  </si>
  <si>
    <t xml:space="preserve">Oberneulander Landstraße 121</t>
  </si>
  <si>
    <t xml:space="preserve">27b</t>
  </si>
  <si>
    <t xml:space="preserve">Neupert</t>
  </si>
  <si>
    <t xml:space="preserve">Oberneuland 27b</t>
  </si>
  <si>
    <t xml:space="preserve">53.09877</t>
  </si>
  <si>
    <t xml:space="preserve">8.92441</t>
  </si>
  <si>
    <t xml:space="preserve">Oberneulander Landstraße 117</t>
  </si>
  <si>
    <t xml:space="preserve">Meyerdierks</t>
  </si>
  <si>
    <t xml:space="preserve">Oberneuland 28</t>
  </si>
  <si>
    <t xml:space="preserve">53.098705</t>
  </si>
  <si>
    <t xml:space="preserve">8.925011</t>
  </si>
  <si>
    <t xml:space="preserve">Oberneulander Landstraße 115</t>
  </si>
  <si>
    <t xml:space="preserve">Hannenkamp</t>
  </si>
  <si>
    <t xml:space="preserve">Oberneuland 29</t>
  </si>
  <si>
    <t xml:space="preserve">53.097172</t>
  </si>
  <si>
    <t xml:space="preserve">8.927639</t>
  </si>
  <si>
    <t xml:space="preserve">Oberneulander Landstraße 103</t>
  </si>
  <si>
    <t xml:space="preserve">Hüneke</t>
  </si>
  <si>
    <t xml:space="preserve">Conr.</t>
  </si>
  <si>
    <t xml:space="preserve">Oberneuland 30</t>
  </si>
  <si>
    <t xml:space="preserve">53.09729</t>
  </si>
  <si>
    <t xml:space="preserve">8.927169</t>
  </si>
  <si>
    <t xml:space="preserve">Oberneulander Landstraße 107</t>
  </si>
  <si>
    <t xml:space="preserve">30a</t>
  </si>
  <si>
    <t xml:space="preserve">Becker</t>
  </si>
  <si>
    <t xml:space="preserve">Johannes</t>
  </si>
  <si>
    <t xml:space="preserve">Oberneuland 30a</t>
  </si>
  <si>
    <t xml:space="preserve">53.096773</t>
  </si>
  <si>
    <t xml:space="preserve">8.928306</t>
  </si>
  <si>
    <t xml:space="preserve">Oberneulander Landstraße 101</t>
  </si>
  <si>
    <t xml:space="preserve">Herm.</t>
  </si>
  <si>
    <t xml:space="preserve">Oberneuland 31</t>
  </si>
  <si>
    <t xml:space="preserve">Warnken</t>
  </si>
  <si>
    <t xml:space="preserve">Geschwister</t>
  </si>
  <si>
    <t xml:space="preserve">53.09672</t>
  </si>
  <si>
    <t xml:space="preserve">8.92966</t>
  </si>
  <si>
    <t xml:space="preserve">Oberneulander Landstraße 97</t>
  </si>
  <si>
    <t xml:space="preserve">Oberneuland 32</t>
  </si>
  <si>
    <t xml:space="preserve">53.0962</t>
  </si>
  <si>
    <t xml:space="preserve">8.92921</t>
  </si>
  <si>
    <t xml:space="preserve">Oberneulander Landstraße 95</t>
  </si>
  <si>
    <t xml:space="preserve">Geerken</t>
  </si>
  <si>
    <t xml:space="preserve">Oberneuland 33</t>
  </si>
  <si>
    <t xml:space="preserve">Tietjen</t>
  </si>
  <si>
    <t xml:space="preserve">53.09602</t>
  </si>
  <si>
    <t xml:space="preserve">8.929447</t>
  </si>
  <si>
    <t xml:space="preserve">Oberneulander Landstraße 93</t>
  </si>
  <si>
    <t xml:space="preserve">Eduard</t>
  </si>
  <si>
    <t xml:space="preserve">Oberneuland 34</t>
  </si>
  <si>
    <t xml:space="preserve">53.094959</t>
  </si>
  <si>
    <t xml:space="preserve">8.931146</t>
  </si>
  <si>
    <t xml:space="preserve">Oberneulander Landstraße 85</t>
  </si>
  <si>
    <t xml:space="preserve">von Landyk Schut</t>
  </si>
  <si>
    <t xml:space="preserve">Albertus</t>
  </si>
  <si>
    <t xml:space="preserve">Oberneuland 35</t>
  </si>
  <si>
    <t xml:space="preserve">53.094754</t>
  </si>
  <si>
    <t xml:space="preserve">8.931362</t>
  </si>
  <si>
    <t xml:space="preserve">Oberneulander Landstraße 81</t>
  </si>
  <si>
    <t xml:space="preserve">Oberneuland 36</t>
  </si>
  <si>
    <t xml:space="preserve">53.094792</t>
  </si>
  <si>
    <t xml:space="preserve">8.931305</t>
  </si>
  <si>
    <t xml:space="preserve">Oberneulander Landstraße 83</t>
  </si>
  <si>
    <t xml:space="preserve">36a</t>
  </si>
  <si>
    <t xml:space="preserve">Bösche</t>
  </si>
  <si>
    <t xml:space="preserve">Oberneuland 36a</t>
  </si>
  <si>
    <t xml:space="preserve">53.094703</t>
  </si>
  <si>
    <t xml:space="preserve">8.931938</t>
  </si>
  <si>
    <t xml:space="preserve">Oberneulander Landstraße 79</t>
  </si>
  <si>
    <t xml:space="preserve">H. D.</t>
  </si>
  <si>
    <t xml:space="preserve">Oberneuland 37</t>
  </si>
  <si>
    <t xml:space="preserve">53.094156</t>
  </si>
  <si>
    <t xml:space="preserve">8.932015</t>
  </si>
  <si>
    <t xml:space="preserve">Oberneulander Landstraße 73</t>
  </si>
  <si>
    <t xml:space="preserve">Oberneuland 38</t>
  </si>
  <si>
    <t xml:space="preserve">53.094231</t>
  </si>
  <si>
    <t xml:space="preserve">8.93214</t>
  </si>
  <si>
    <t xml:space="preserve">Oberneulander Landstraße 77</t>
  </si>
  <si>
    <t xml:space="preserve">38a</t>
  </si>
  <si>
    <t xml:space="preserve">Debbe</t>
  </si>
  <si>
    <t xml:space="preserve">Oberneuland 38a</t>
  </si>
  <si>
    <t xml:space="preserve">53.09473</t>
  </si>
  <si>
    <t xml:space="preserve">8.933028</t>
  </si>
  <si>
    <t xml:space="preserve">Oberneulander Landstraße 75</t>
  </si>
  <si>
    <t xml:space="preserve">38b</t>
  </si>
  <si>
    <t xml:space="preserve">Wagschal</t>
  </si>
  <si>
    <t xml:space="preserve">Oberneuland 38b</t>
  </si>
  <si>
    <t xml:space="preserve">53.09525</t>
  </si>
  <si>
    <t xml:space="preserve">8.93577</t>
  </si>
  <si>
    <t xml:space="preserve">Oberneulander Landstraße 69</t>
  </si>
  <si>
    <t xml:space="preserve">Ebert</t>
  </si>
  <si>
    <t xml:space="preserve">Oberneuland 39</t>
  </si>
  <si>
    <t xml:space="preserve">53.10256</t>
  </si>
  <si>
    <t xml:space="preserve">8.94701</t>
  </si>
  <si>
    <t xml:space="preserve">Auf der alten Waide 20</t>
  </si>
  <si>
    <t xml:space="preserve">C. A.</t>
  </si>
  <si>
    <t xml:space="preserve">Oberneuland 40</t>
  </si>
  <si>
    <t xml:space="preserve">53.10351</t>
  </si>
  <si>
    <t xml:space="preserve">8.94844</t>
  </si>
  <si>
    <t xml:space="preserve">Auf der alten Waide 24</t>
  </si>
  <si>
    <t xml:space="preserve">Bernh.</t>
  </si>
  <si>
    <t xml:space="preserve">Oberneuland 41</t>
  </si>
  <si>
    <t xml:space="preserve">53.10537</t>
  </si>
  <si>
    <t xml:space="preserve">8.95</t>
  </si>
  <si>
    <t xml:space="preserve">Auf der alten Waide 30</t>
  </si>
  <si>
    <t xml:space="preserve">Friedr.</t>
  </si>
  <si>
    <t xml:space="preserve">Oberneuland 42</t>
  </si>
  <si>
    <t xml:space="preserve">53.093424</t>
  </si>
  <si>
    <t xml:space="preserve">8.934286</t>
  </si>
  <si>
    <t xml:space="preserve">Oberneulander Landstraße 65</t>
  </si>
  <si>
    <t xml:space="preserve">Hegeler</t>
  </si>
  <si>
    <t xml:space="preserve">Oberneuland 43</t>
  </si>
  <si>
    <t xml:space="preserve">53.093593</t>
  </si>
  <si>
    <t xml:space="preserve">8.934056</t>
  </si>
  <si>
    <t xml:space="preserve">Oberneulander Landstraße 67</t>
  </si>
  <si>
    <t xml:space="preserve">43a</t>
  </si>
  <si>
    <t xml:space="preserve">Hage</t>
  </si>
  <si>
    <t xml:space="preserve">Oberneuland 43a</t>
  </si>
  <si>
    <t xml:space="preserve">53.10235</t>
  </si>
  <si>
    <t xml:space="preserve">8.94735</t>
  </si>
  <si>
    <t xml:space="preserve">Auf der alten Waide 21</t>
  </si>
  <si>
    <t xml:space="preserve">Döhle</t>
  </si>
  <si>
    <t xml:space="preserve">Oberneuland 44</t>
  </si>
  <si>
    <t xml:space="preserve">Martin</t>
  </si>
  <si>
    <t xml:space="preserve">53.107357</t>
  </si>
  <si>
    <t xml:space="preserve">8.955766</t>
  </si>
  <si>
    <t xml:space="preserve">Am Hodenberger Deich 84</t>
  </si>
  <si>
    <t xml:space="preserve">44b</t>
  </si>
  <si>
    <t xml:space="preserve">Fritz</t>
  </si>
  <si>
    <t xml:space="preserve">Oberneuland 44b</t>
  </si>
  <si>
    <t xml:space="preserve">53.107384</t>
  </si>
  <si>
    <t xml:space="preserve">8.955577</t>
  </si>
  <si>
    <t xml:space="preserve">Am Hodenberger Deich 85</t>
  </si>
  <si>
    <t xml:space="preserve">44c</t>
  </si>
  <si>
    <t xml:space="preserve">Binnemann</t>
  </si>
  <si>
    <t xml:space="preserve">Oberneuland 44c</t>
  </si>
  <si>
    <t xml:space="preserve">53.1031</t>
  </si>
  <si>
    <t xml:space="preserve">8.94862</t>
  </si>
  <si>
    <t xml:space="preserve">Auf der alten Waide 25</t>
  </si>
  <si>
    <t xml:space="preserve">Brüning</t>
  </si>
  <si>
    <t xml:space="preserve">Oberneuland 45</t>
  </si>
  <si>
    <t xml:space="preserve">Massolle</t>
  </si>
  <si>
    <t xml:space="preserve">Schreiber</t>
  </si>
  <si>
    <t xml:space="preserve">53.107552</t>
  </si>
  <si>
    <t xml:space="preserve">8.955069</t>
  </si>
  <si>
    <t xml:space="preserve">Am Hodenberger Deich 86</t>
  </si>
  <si>
    <t xml:space="preserve">45c</t>
  </si>
  <si>
    <t xml:space="preserve">Fauerbach</t>
  </si>
  <si>
    <t xml:space="preserve">Oberneuland 45c</t>
  </si>
  <si>
    <t xml:space="preserve">53.092732</t>
  </si>
  <si>
    <t xml:space="preserve">8.934664</t>
  </si>
  <si>
    <t xml:space="preserve">Oberneulander Landstraße 61</t>
  </si>
  <si>
    <t xml:space="preserve">Friedrichs</t>
  </si>
  <si>
    <t xml:space="preserve">Oberneuland 46</t>
  </si>
  <si>
    <t xml:space="preserve">Schuhmacher</t>
  </si>
  <si>
    <t xml:space="preserve">Aug.</t>
  </si>
  <si>
    <t xml:space="preserve">53.092502</t>
  </si>
  <si>
    <t xml:space="preserve">8.93503</t>
  </si>
  <si>
    <t xml:space="preserve">Oberneulander Landstraße 59</t>
  </si>
  <si>
    <t xml:space="preserve">Klüver</t>
  </si>
  <si>
    <t xml:space="preserve">Hinr. jun.</t>
  </si>
  <si>
    <t xml:space="preserve">Oberneuland 47</t>
  </si>
  <si>
    <t xml:space="preserve">Hinr. sen.</t>
  </si>
  <si>
    <t xml:space="preserve">53.091681</t>
  </si>
  <si>
    <t xml:space="preserve">8.935586</t>
  </si>
  <si>
    <t xml:space="preserve">Oberneulander Landstraße 55</t>
  </si>
  <si>
    <t xml:space="preserve">47b</t>
  </si>
  <si>
    <t xml:space="preserve">Dan.</t>
  </si>
  <si>
    <t xml:space="preserve">Kolonialwarenhändler</t>
  </si>
  <si>
    <t xml:space="preserve">Kolonialwarenhandlung</t>
  </si>
  <si>
    <t xml:space="preserve">Oberneuland 47b</t>
  </si>
  <si>
    <t xml:space="preserve">53.091608</t>
  </si>
  <si>
    <t xml:space="preserve">8.935774</t>
  </si>
  <si>
    <t xml:space="preserve">Oberneulander Landstraße 51</t>
  </si>
  <si>
    <t xml:space="preserve">47c</t>
  </si>
  <si>
    <t xml:space="preserve">Oberneuland 47c</t>
  </si>
  <si>
    <t xml:space="preserve">53.091642</t>
  </si>
  <si>
    <t xml:space="preserve">8.935691</t>
  </si>
  <si>
    <t xml:space="preserve">Oberneulander Landstraße 53</t>
  </si>
  <si>
    <t xml:space="preserve">47d</t>
  </si>
  <si>
    <t xml:space="preserve">Schlawinsky</t>
  </si>
  <si>
    <t xml:space="preserve">W.</t>
  </si>
  <si>
    <t xml:space="preserve">Oberneuland 47d</t>
  </si>
  <si>
    <t xml:space="preserve">53.09177</t>
  </si>
  <si>
    <t xml:space="preserve">8.93642</t>
  </si>
  <si>
    <t xml:space="preserve">Oberneulander Landstraße 49</t>
  </si>
  <si>
    <t xml:space="preserve">Seekamp</t>
  </si>
  <si>
    <t xml:space="preserve">Oberneuland 48</t>
  </si>
  <si>
    <t xml:space="preserve">53.091172</t>
  </si>
  <si>
    <t xml:space="preserve">8.937031</t>
  </si>
  <si>
    <t xml:space="preserve">Oberneulander Landstraße 43</t>
  </si>
  <si>
    <t xml:space="preserve">Dannhauser</t>
  </si>
  <si>
    <t xml:space="preserve">J. H.</t>
  </si>
  <si>
    <t xml:space="preserve">Oberneuland 49</t>
  </si>
  <si>
    <t xml:space="preserve">53.091281</t>
  </si>
  <si>
    <t xml:space="preserve">8.936562</t>
  </si>
  <si>
    <t xml:space="preserve">Oberneulander Landstraße 47</t>
  </si>
  <si>
    <t xml:space="preserve">49a</t>
  </si>
  <si>
    <t xml:space="preserve">Junge</t>
  </si>
  <si>
    <t xml:space="preserve">Oberneuland 49a</t>
  </si>
  <si>
    <t xml:space="preserve">53.091218</t>
  </si>
  <si>
    <t xml:space="preserve">8.936709</t>
  </si>
  <si>
    <t xml:space="preserve">Oberneulander Landstraße 45</t>
  </si>
  <si>
    <t xml:space="preserve">49b</t>
  </si>
  <si>
    <t xml:space="preserve">Maschinenmeister</t>
  </si>
  <si>
    <t xml:space="preserve">Oberneuland 49b</t>
  </si>
  <si>
    <t xml:space="preserve">53.091331</t>
  </si>
  <si>
    <t xml:space="preserve">8.937867</t>
  </si>
  <si>
    <t xml:space="preserve">Oberneulander Landstraße 41</t>
  </si>
  <si>
    <t xml:space="preserve">Kirche</t>
  </si>
  <si>
    <t xml:space="preserve">Oberneuland 50</t>
  </si>
  <si>
    <t xml:space="preserve">53.09095</t>
  </si>
  <si>
    <t xml:space="preserve">8.93746</t>
  </si>
  <si>
    <t xml:space="preserve">Oberneulander Landstraße 39</t>
  </si>
  <si>
    <t xml:space="preserve">Schule</t>
  </si>
  <si>
    <t xml:space="preserve">Oberneuland 51</t>
  </si>
  <si>
    <t xml:space="preserve">53.09129</t>
  </si>
  <si>
    <t xml:space="preserve">8.93864</t>
  </si>
  <si>
    <t xml:space="preserve">Oberneulander Landstraße 37</t>
  </si>
  <si>
    <t xml:space="preserve">Holthoff</t>
  </si>
  <si>
    <t xml:space="preserve">F. A. E.</t>
  </si>
  <si>
    <t xml:space="preserve">Prediger</t>
  </si>
  <si>
    <t xml:space="preserve">Oberneuland 52</t>
  </si>
  <si>
    <t xml:space="preserve">53.090802</t>
  </si>
  <si>
    <t xml:space="preserve">8.93903</t>
  </si>
  <si>
    <t xml:space="preserve">Oberneulander Landstraße 33</t>
  </si>
  <si>
    <t xml:space="preserve">Lahusen</t>
  </si>
  <si>
    <t xml:space="preserve">Heinr. Chr.</t>
  </si>
  <si>
    <t xml:space="preserve">Oberneuland 53</t>
  </si>
  <si>
    <t xml:space="preserve">53.091188</t>
  </si>
  <si>
    <t xml:space="preserve">8.939414</t>
  </si>
  <si>
    <t xml:space="preserve">Oberneulander Landstraße 35</t>
  </si>
  <si>
    <t xml:space="preserve">53a</t>
  </si>
  <si>
    <t xml:space="preserve">Wencke</t>
  </si>
  <si>
    <t xml:space="preserve">Oberneuland 53a</t>
  </si>
  <si>
    <t xml:space="preserve">53.08991</t>
  </si>
  <si>
    <t xml:space="preserve">8.93975</t>
  </si>
  <si>
    <t xml:space="preserve">Oberneulander Landstraße 31</t>
  </si>
  <si>
    <t xml:space="preserve">Fentker</t>
  </si>
  <si>
    <t xml:space="preserve">Oberneuland 54</t>
  </si>
  <si>
    <t xml:space="preserve">53.089562</t>
  </si>
  <si>
    <t xml:space="preserve">8.940481</t>
  </si>
  <si>
    <t xml:space="preserve">Oberneulander Landstraße 27</t>
  </si>
  <si>
    <t xml:space="preserve">Focke</t>
  </si>
  <si>
    <t xml:space="preserve">Ludwig</t>
  </si>
  <si>
    <t xml:space="preserve">Oberneuland 55</t>
  </si>
  <si>
    <t xml:space="preserve">53.089877</t>
  </si>
  <si>
    <t xml:space="preserve">8.940276</t>
  </si>
  <si>
    <t xml:space="preserve">Oberneulander Landstraße 29</t>
  </si>
  <si>
    <t xml:space="preserve">55a</t>
  </si>
  <si>
    <t xml:space="preserve">Schulz</t>
  </si>
  <si>
    <t xml:space="preserve">C. H. M.</t>
  </si>
  <si>
    <t xml:space="preserve">Oberneuland 55a</t>
  </si>
  <si>
    <t xml:space="preserve">53.089512</t>
  </si>
  <si>
    <t xml:space="preserve">8.938986</t>
  </si>
  <si>
    <t xml:space="preserve">Oberneulander Landstraße 30</t>
  </si>
  <si>
    <t xml:space="preserve">Oberneuland 56</t>
  </si>
  <si>
    <t xml:space="preserve">Gröffel</t>
  </si>
  <si>
    <t xml:space="preserve">Annette</t>
  </si>
  <si>
    <t xml:space="preserve">Hebamme</t>
  </si>
  <si>
    <t xml:space="preserve">53.088718</t>
  </si>
  <si>
    <t xml:space="preserve">8.940227</t>
  </si>
  <si>
    <t xml:space="preserve">Oberneulander Landstraße 24</t>
  </si>
  <si>
    <t xml:space="preserve">Oberneuland 57</t>
  </si>
  <si>
    <t xml:space="preserve">Joh. Hinr.</t>
  </si>
  <si>
    <t xml:space="preserve">53.088466</t>
  </si>
  <si>
    <t xml:space="preserve">8.940487</t>
  </si>
  <si>
    <t xml:space="preserve">Oberneulander Landstraße 22</t>
  </si>
  <si>
    <t xml:space="preserve">Möhlenbrock</t>
  </si>
  <si>
    <t xml:space="preserve">Maler</t>
  </si>
  <si>
    <t xml:space="preserve">Oberneuland 58</t>
  </si>
  <si>
    <t xml:space="preserve">53.087224</t>
  </si>
  <si>
    <t xml:space="preserve">8.942079</t>
  </si>
  <si>
    <t xml:space="preserve">Oberneulander Landstraße 12</t>
  </si>
  <si>
    <t xml:space="preserve">Gottfr.</t>
  </si>
  <si>
    <t xml:space="preserve">Oberneuland 59</t>
  </si>
  <si>
    <t xml:space="preserve">53.087044</t>
  </si>
  <si>
    <t xml:space="preserve">8.942428</t>
  </si>
  <si>
    <t xml:space="preserve">Oberneulander Landstraße 10</t>
  </si>
  <si>
    <t xml:space="preserve">Struß</t>
  </si>
  <si>
    <t xml:space="preserve">Schmiedemeister</t>
  </si>
  <si>
    <t xml:space="preserve">Oberneuland 60</t>
  </si>
  <si>
    <t xml:space="preserve">53.086885</t>
  </si>
  <si>
    <t xml:space="preserve">8.942697</t>
  </si>
  <si>
    <t xml:space="preserve">Oberneulander Landstraße 8</t>
  </si>
  <si>
    <t xml:space="preserve">Wirtschaft</t>
  </si>
  <si>
    <t xml:space="preserve">Oberneuland 61</t>
  </si>
  <si>
    <t xml:space="preserve">53.08898</t>
  </si>
  <si>
    <t xml:space="preserve">8.94338</t>
  </si>
  <si>
    <t xml:space="preserve">Hodenbergerstraße 10</t>
  </si>
  <si>
    <t xml:space="preserve">Rickmers</t>
  </si>
  <si>
    <t xml:space="preserve">Robert</t>
  </si>
  <si>
    <t xml:space="preserve">Oberneuland 62</t>
  </si>
  <si>
    <t xml:space="preserve">53.08937</t>
  </si>
  <si>
    <t xml:space="preserve">8.94403</t>
  </si>
  <si>
    <t xml:space="preserve">Hodenbergerstraße 12</t>
  </si>
  <si>
    <t xml:space="preserve">62a</t>
  </si>
  <si>
    <t xml:space="preserve">Oskar</t>
  </si>
  <si>
    <t xml:space="preserve">Oberneuland 62a</t>
  </si>
  <si>
    <t xml:space="preserve">53.090753</t>
  </si>
  <si>
    <t xml:space="preserve">8.946174</t>
  </si>
  <si>
    <t xml:space="preserve">Hodenbergerstraße 32</t>
  </si>
  <si>
    <t xml:space="preserve">Roschen</t>
  </si>
  <si>
    <t xml:space="preserve">Oberneuland 63</t>
  </si>
  <si>
    <t xml:space="preserve">53.091351</t>
  </si>
  <si>
    <t xml:space="preserve">8.946962</t>
  </si>
  <si>
    <t xml:space="preserve">Hodenbergerstraße 40</t>
  </si>
  <si>
    <t xml:space="preserve">Brandt</t>
  </si>
  <si>
    <t xml:space="preserve">Christoph</t>
  </si>
  <si>
    <t xml:space="preserve">Oberneuland 64</t>
  </si>
  <si>
    <t xml:space="preserve">Freese</t>
  </si>
  <si>
    <t xml:space="preserve">53.091732</t>
  </si>
  <si>
    <t xml:space="preserve">8.947499</t>
  </si>
  <si>
    <t xml:space="preserve">Hodenbergerstraße 42</t>
  </si>
  <si>
    <t xml:space="preserve">Oberneuland 65</t>
  </si>
  <si>
    <t xml:space="preserve">Hermann</t>
  </si>
  <si>
    <t xml:space="preserve">53.091196</t>
  </si>
  <si>
    <t xml:space="preserve">8.947498</t>
  </si>
  <si>
    <t xml:space="preserve">Hodenbergerstraße 41</t>
  </si>
  <si>
    <t xml:space="preserve">Oberneuland 66</t>
  </si>
  <si>
    <t xml:space="preserve">53.087256</t>
  </si>
  <si>
    <t xml:space="preserve">8.944304</t>
  </si>
  <si>
    <t xml:space="preserve">Hodenbergerstraße 9</t>
  </si>
  <si>
    <t xml:space="preserve">Oberneuland 67</t>
  </si>
  <si>
    <t xml:space="preserve">53.087374</t>
  </si>
  <si>
    <t xml:space="preserve">8.944026</t>
  </si>
  <si>
    <t xml:space="preserve">Hodenbergerstraße 7</t>
  </si>
  <si>
    <t xml:space="preserve">67b</t>
  </si>
  <si>
    <t xml:space="preserve">Warfelmann</t>
  </si>
  <si>
    <t xml:space="preserve">Oberneuland 67b</t>
  </si>
  <si>
    <t xml:space="preserve">53.08687</t>
  </si>
  <si>
    <t xml:space="preserve">8.94321</t>
  </si>
  <si>
    <t xml:space="preserve">Hodenbergerstraße 1</t>
  </si>
  <si>
    <t xml:space="preserve">Bertram</t>
  </si>
  <si>
    <t xml:space="preserve">C. A. H.</t>
  </si>
  <si>
    <t xml:space="preserve">Oberneuland 68</t>
  </si>
  <si>
    <t xml:space="preserve">Centralhalle</t>
  </si>
  <si>
    <t xml:space="preserve">53.086413</t>
  </si>
  <si>
    <t xml:space="preserve">8.944149</t>
  </si>
  <si>
    <t xml:space="preserve">Oberneulander Landstraße 19</t>
  </si>
  <si>
    <t xml:space="preserve">Menke</t>
  </si>
  <si>
    <t xml:space="preserve">Kolonialwarenhdlg.</t>
  </si>
  <si>
    <t xml:space="preserve">Oberneuland 69</t>
  </si>
  <si>
    <t xml:space="preserve">Ferd.</t>
  </si>
  <si>
    <t xml:space="preserve">Zigarrenhandlung</t>
  </si>
  <si>
    <t xml:space="preserve">53.08627</t>
  </si>
  <si>
    <t xml:space="preserve">8.944455</t>
  </si>
  <si>
    <t xml:space="preserve">Oberneulander Landstraße 17</t>
  </si>
  <si>
    <t xml:space="preserve">Claus</t>
  </si>
  <si>
    <t xml:space="preserve">Maurer</t>
  </si>
  <si>
    <t xml:space="preserve">Oberneuland 70</t>
  </si>
  <si>
    <t xml:space="preserve">53.086198</t>
  </si>
  <si>
    <t xml:space="preserve">8.944569</t>
  </si>
  <si>
    <t xml:space="preserve">Oberneulander Landstraße 15</t>
  </si>
  <si>
    <t xml:space="preserve">70a</t>
  </si>
  <si>
    <t xml:space="preserve">Jäger</t>
  </si>
  <si>
    <t xml:space="preserve">Schneider</t>
  </si>
  <si>
    <t xml:space="preserve">Oberneuland 70a</t>
  </si>
  <si>
    <t xml:space="preserve">53.086026</t>
  </si>
  <si>
    <t xml:space="preserve">8.945225</t>
  </si>
  <si>
    <t xml:space="preserve">Oberneulander Landstraße 11</t>
  </si>
  <si>
    <t xml:space="preserve">Oberneuland 71</t>
  </si>
  <si>
    <t xml:space="preserve">53.084977</t>
  </si>
  <si>
    <t xml:space="preserve">8.94877</t>
  </si>
  <si>
    <t xml:space="preserve">Am Grashof 5</t>
  </si>
  <si>
    <t xml:space="preserve">Oberneuland 72</t>
  </si>
  <si>
    <t xml:space="preserve">53.085219</t>
  </si>
  <si>
    <t xml:space="preserve">8.947928</t>
  </si>
  <si>
    <t xml:space="preserve">Am Grashof 13</t>
  </si>
  <si>
    <t xml:space="preserve">72b</t>
  </si>
  <si>
    <t xml:space="preserve">Meier</t>
  </si>
  <si>
    <t xml:space="preserve">Oberneuland 72b</t>
  </si>
  <si>
    <t xml:space="preserve">53.086524</t>
  </si>
  <si>
    <t xml:space="preserve">8.949134</t>
  </si>
  <si>
    <t xml:space="preserve">Am Hodenberger Deich 31</t>
  </si>
  <si>
    <t xml:space="preserve">Schulte</t>
  </si>
  <si>
    <t xml:space="preserve">Hch.</t>
  </si>
  <si>
    <t xml:space="preserve">Oberneuland 73</t>
  </si>
  <si>
    <t xml:space="preserve">53.086922</t>
  </si>
  <si>
    <t xml:space="preserve">8.949823</t>
  </si>
  <si>
    <t xml:space="preserve">Am Hodenberger Deich 32</t>
  </si>
  <si>
    <t xml:space="preserve">Oberneuland 74</t>
  </si>
  <si>
    <t xml:space="preserve">53.08767</t>
  </si>
  <si>
    <t xml:space="preserve">8.946649</t>
  </si>
  <si>
    <t xml:space="preserve">Hodenbergerstraße 15</t>
  </si>
  <si>
    <t xml:space="preserve">Schöttler</t>
  </si>
  <si>
    <t xml:space="preserve">Oberneuland 75</t>
  </si>
  <si>
    <t xml:space="preserve">Simon</t>
  </si>
  <si>
    <t xml:space="preserve">53.08783</t>
  </si>
  <si>
    <t xml:space="preserve">8.94691</t>
  </si>
  <si>
    <t xml:space="preserve">Hodenbergerstraße 17</t>
  </si>
  <si>
    <t xml:space="preserve">75a</t>
  </si>
  <si>
    <t xml:space="preserve">Mattfeld</t>
  </si>
  <si>
    <t xml:space="preserve">Johs.</t>
  </si>
  <si>
    <t xml:space="preserve">Postschaffner</t>
  </si>
  <si>
    <t xml:space="preserve">Oberneuland 75a</t>
  </si>
  <si>
    <t xml:space="preserve">53.08845</t>
  </si>
  <si>
    <t xml:space="preserve">8.9492</t>
  </si>
  <si>
    <t xml:space="preserve">Am Hodenberger Deich 34</t>
  </si>
  <si>
    <t xml:space="preserve">Oberneuland 76</t>
  </si>
  <si>
    <t xml:space="preserve">53.089111</t>
  </si>
  <si>
    <t xml:space="preserve">8.950242</t>
  </si>
  <si>
    <t xml:space="preserve">Am Hodenberger Deich 36</t>
  </si>
  <si>
    <t xml:space="preserve">Haltermann</t>
  </si>
  <si>
    <t xml:space="preserve">Oberneuland 77</t>
  </si>
  <si>
    <t xml:space="preserve">53.089749</t>
  </si>
  <si>
    <t xml:space="preserve">8.950968</t>
  </si>
  <si>
    <t xml:space="preserve">Am Hodenberger Deich 38</t>
  </si>
  <si>
    <t xml:space="preserve">Berend</t>
  </si>
  <si>
    <t xml:space="preserve">Oberneuland 78</t>
  </si>
  <si>
    <t xml:space="preserve">53.091043</t>
  </si>
  <si>
    <t xml:space="preserve">8.950635</t>
  </si>
  <si>
    <t xml:space="preserve">Am Hodenberger Deich 42</t>
  </si>
  <si>
    <t xml:space="preserve">Briefträger</t>
  </si>
  <si>
    <t xml:space="preserve">Oberneuland 79</t>
  </si>
  <si>
    <t xml:space="preserve">53.09122</t>
  </si>
  <si>
    <t xml:space="preserve">8.95193</t>
  </si>
  <si>
    <t xml:space="preserve">Am Hodenberger Deich 41</t>
  </si>
  <si>
    <t xml:space="preserve">Schenke</t>
  </si>
  <si>
    <t xml:space="preserve">Oberneuland 80</t>
  </si>
  <si>
    <t xml:space="preserve">53.091423</t>
  </si>
  <si>
    <t xml:space="preserve">8.950515</t>
  </si>
  <si>
    <t xml:space="preserve">Am Hodenberger Deich 43</t>
  </si>
  <si>
    <t xml:space="preserve">Matthias</t>
  </si>
  <si>
    <t xml:space="preserve">Oberneuland 81</t>
  </si>
  <si>
    <t xml:space="preserve">53.09199</t>
  </si>
  <si>
    <t xml:space="preserve">8.95051</t>
  </si>
  <si>
    <t xml:space="preserve">Am Hodenberger Deich 45</t>
  </si>
  <si>
    <t xml:space="preserve">Oberneuland 82</t>
  </si>
  <si>
    <t xml:space="preserve">Brünning</t>
  </si>
  <si>
    <t xml:space="preserve">53.09245</t>
  </si>
  <si>
    <t xml:space="preserve">8.94917</t>
  </si>
  <si>
    <t xml:space="preserve">Hodenbergerstraße 53</t>
  </si>
  <si>
    <t xml:space="preserve">Arend</t>
  </si>
  <si>
    <t xml:space="preserve">Oberneuland 83</t>
  </si>
  <si>
    <t xml:space="preserve">53.09265</t>
  </si>
  <si>
    <t xml:space="preserve">8.94889</t>
  </si>
  <si>
    <t xml:space="preserve">Hodenbergerstraße 54</t>
  </si>
  <si>
    <t xml:space="preserve">Oberneuland 84</t>
  </si>
  <si>
    <t xml:space="preserve">53.09395</t>
  </si>
  <si>
    <t xml:space="preserve">8.94897</t>
  </si>
  <si>
    <t xml:space="preserve">Hodenbergerstraße 60</t>
  </si>
  <si>
    <t xml:space="preserve">Arnold</t>
  </si>
  <si>
    <t xml:space="preserve">Oberneuland 85</t>
  </si>
  <si>
    <t xml:space="preserve">Bernhard</t>
  </si>
  <si>
    <t xml:space="preserve">53.09481</t>
  </si>
  <si>
    <t xml:space="preserve">8.94893</t>
  </si>
  <si>
    <t xml:space="preserve">Hodenbergerstraße 62</t>
  </si>
  <si>
    <t xml:space="preserve">Oberneuland 86</t>
  </si>
  <si>
    <t xml:space="preserve">53.096198</t>
  </si>
  <si>
    <t xml:space="preserve">8.948422</t>
  </si>
  <si>
    <t xml:space="preserve">Hohenkampsweg 38</t>
  </si>
  <si>
    <t xml:space="preserve">Oberneuland 87</t>
  </si>
  <si>
    <t xml:space="preserve">53.09636</t>
  </si>
  <si>
    <t xml:space="preserve">8.94776</t>
  </si>
  <si>
    <t xml:space="preserve">Hohenkampsweg 34</t>
  </si>
  <si>
    <t xml:space="preserve">87a</t>
  </si>
  <si>
    <t xml:space="preserve">Tischler</t>
  </si>
  <si>
    <t xml:space="preserve">Oberneuland 87a</t>
  </si>
  <si>
    <t xml:space="preserve">53.09643</t>
  </si>
  <si>
    <t xml:space="preserve">8.947684</t>
  </si>
  <si>
    <t xml:space="preserve">Hohenkampsweg 32</t>
  </si>
  <si>
    <t xml:space="preserve">87b</t>
  </si>
  <si>
    <t xml:space="preserve">Alb.</t>
  </si>
  <si>
    <t xml:space="preserve">Oberneuland 87b</t>
  </si>
  <si>
    <t xml:space="preserve">Roselius</t>
  </si>
  <si>
    <t xml:space="preserve">53.0965</t>
  </si>
  <si>
    <t xml:space="preserve">8.94759</t>
  </si>
  <si>
    <t xml:space="preserve">Hohenkampsweg 30</t>
  </si>
  <si>
    <t xml:space="preserve">87c</t>
  </si>
  <si>
    <t xml:space="preserve">Seiler</t>
  </si>
  <si>
    <t xml:space="preserve">Joh. Franz Ernst</t>
  </si>
  <si>
    <t xml:space="preserve">Weichensteller</t>
  </si>
  <si>
    <t xml:space="preserve">Oberneuland 87c</t>
  </si>
  <si>
    <t xml:space="preserve">53.097077</t>
  </si>
  <si>
    <t xml:space="preserve">8.947663</t>
  </si>
  <si>
    <t xml:space="preserve">Hohenkampsweg 28</t>
  </si>
  <si>
    <t xml:space="preserve">Oberneuland 88</t>
  </si>
  <si>
    <t xml:space="preserve">53.098721</t>
  </si>
  <si>
    <t xml:space="preserve">8.949123</t>
  </si>
  <si>
    <t xml:space="preserve">Hohenkampsweg 44</t>
  </si>
  <si>
    <t xml:space="preserve">Oberneuland 89</t>
  </si>
  <si>
    <t xml:space="preserve">53.096709</t>
  </si>
  <si>
    <t xml:space="preserve">8.953478</t>
  </si>
  <si>
    <t xml:space="preserve">Am Hodenberger Deich 58</t>
  </si>
  <si>
    <t xml:space="preserve">Oberneuland 90</t>
  </si>
  <si>
    <t xml:space="preserve">Lamprecht</t>
  </si>
  <si>
    <t xml:space="preserve">Ferdinand</t>
  </si>
  <si>
    <t xml:space="preserve">53.10481</t>
  </si>
  <si>
    <t xml:space="preserve">8.955946</t>
  </si>
  <si>
    <t xml:space="preserve">Am Hodenberger Deich 75</t>
  </si>
  <si>
    <t xml:space="preserve">Stiller</t>
  </si>
  <si>
    <t xml:space="preserve">Joseph</t>
  </si>
  <si>
    <t xml:space="preserve">Oberneuland 91</t>
  </si>
  <si>
    <t xml:space="preserve">53.106116</t>
  </si>
  <si>
    <t xml:space="preserve">8.956145</t>
  </si>
  <si>
    <t xml:space="preserve">Am Hodenberger Deich 81</t>
  </si>
  <si>
    <t xml:space="preserve">Oberneuland 92</t>
  </si>
  <si>
    <t xml:space="preserve">53.1178</t>
  </si>
  <si>
    <t xml:space="preserve">8.93588</t>
  </si>
  <si>
    <t xml:space="preserve">Am Hollerdeich 40</t>
  </si>
  <si>
    <t xml:space="preserve">Oberneuland 94</t>
  </si>
  <si>
    <t xml:space="preserve">53.118631</t>
  </si>
  <si>
    <t xml:space="preserve">8.933784</t>
  </si>
  <si>
    <t xml:space="preserve">Am Hollerdeich 43</t>
  </si>
  <si>
    <t xml:space="preserve">Frese</t>
  </si>
  <si>
    <t xml:space="preserve">Herm. Diedr.</t>
  </si>
  <si>
    <t xml:space="preserve">Oberneuland 95</t>
  </si>
  <si>
    <t xml:space="preserve">53.1191</t>
  </si>
  <si>
    <t xml:space="preserve">8.93208</t>
  </si>
  <si>
    <t xml:space="preserve">Am Hollerdeich 45</t>
  </si>
  <si>
    <t xml:space="preserve">Kothe</t>
  </si>
  <si>
    <t xml:space="preserve">Oberneuland 96</t>
  </si>
  <si>
    <t xml:space="preserve">53.120168</t>
  </si>
  <si>
    <t xml:space="preserve">8.924662</t>
  </si>
  <si>
    <t xml:space="preserve">Am Hollerdeich 50</t>
  </si>
  <si>
    <t xml:space="preserve">Seeger</t>
  </si>
  <si>
    <t xml:space="preserve">Oberneuland 97</t>
  </si>
  <si>
    <t xml:space="preserve">53.120306</t>
  </si>
  <si>
    <t xml:space="preserve">8.924184</t>
  </si>
  <si>
    <t xml:space="preserve">Am Hollerdeich 51</t>
  </si>
  <si>
    <t xml:space="preserve">Babel</t>
  </si>
  <si>
    <t xml:space="preserve">Oberneuland 98</t>
  </si>
  <si>
    <t xml:space="preserve">53.079343</t>
  </si>
  <si>
    <t xml:space="preserve">8.94022</t>
  </si>
  <si>
    <t xml:space="preserve">Rockwinkeler Landstraße 93</t>
  </si>
  <si>
    <t xml:space="preserve">Rockwinkel 31</t>
  </si>
  <si>
    <t xml:space="preserve">53.09902</t>
  </si>
  <si>
    <t xml:space="preserve">8.90762</t>
  </si>
  <si>
    <t xml:space="preserve">Rockwinkeler Chaussee 139</t>
  </si>
  <si>
    <t xml:space="preserve">Nielsen</t>
  </si>
  <si>
    <t xml:space="preserve">A. Julius</t>
  </si>
  <si>
    <t xml:space="preserve">Rockwinkel 1</t>
  </si>
  <si>
    <t xml:space="preserve">R.</t>
  </si>
  <si>
    <t xml:space="preserve">Kaufmann</t>
  </si>
  <si>
    <t xml:space="preserve">53.098428</t>
  </si>
  <si>
    <t xml:space="preserve">8.908444</t>
  </si>
  <si>
    <t xml:space="preserve">Rockwinkeler Chaussee 137</t>
  </si>
  <si>
    <t xml:space="preserve">Rohlfs</t>
  </si>
  <si>
    <t xml:space="preserve">Dietr.</t>
  </si>
  <si>
    <t xml:space="preserve">Rockwinkel 1a</t>
  </si>
  <si>
    <t xml:space="preserve">53.09803</t>
  </si>
  <si>
    <t xml:space="preserve">8.90604</t>
  </si>
  <si>
    <t xml:space="preserve">Rockwinkeler Chaussee 138</t>
  </si>
  <si>
    <t xml:space="preserve">1f</t>
  </si>
  <si>
    <t xml:space="preserve">Höfft</t>
  </si>
  <si>
    <t xml:space="preserve">Rockwinkel 1f</t>
  </si>
  <si>
    <t xml:space="preserve">53.098138</t>
  </si>
  <si>
    <t xml:space="preserve">8.905606</t>
  </si>
  <si>
    <t xml:space="preserve">Rockwinkeler Chaussee 140</t>
  </si>
  <si>
    <t xml:space="preserve">1g</t>
  </si>
  <si>
    <t xml:space="preserve">Gartelmann</t>
  </si>
  <si>
    <t xml:space="preserve">H. F. C.</t>
  </si>
  <si>
    <t xml:space="preserve">Rockwinkel 1g</t>
  </si>
  <si>
    <t xml:space="preserve">53.098418</t>
  </si>
  <si>
    <t xml:space="preserve">8.904989</t>
  </si>
  <si>
    <t xml:space="preserve">Rockwinkeler Chaussee 146</t>
  </si>
  <si>
    <t xml:space="preserve">1h</t>
  </si>
  <si>
    <t xml:space="preserve">Rockwinkel 1h</t>
  </si>
  <si>
    <t xml:space="preserve">53.09826</t>
  </si>
  <si>
    <t xml:space="preserve">8.905394</t>
  </si>
  <si>
    <t xml:space="preserve">Rockwinkeler Chaussee 142</t>
  </si>
  <si>
    <t xml:space="preserve">1i</t>
  </si>
  <si>
    <t xml:space="preserve">Denker</t>
  </si>
  <si>
    <t xml:space="preserve">Rockwinkel 1i</t>
  </si>
  <si>
    <t xml:space="preserve">Kossens</t>
  </si>
  <si>
    <t xml:space="preserve">53.098564</t>
  </si>
  <si>
    <t xml:space="preserve">8.904784</t>
  </si>
  <si>
    <t xml:space="preserve">Rockwinkeler Chaussee 148</t>
  </si>
  <si>
    <t xml:space="preserve">1k</t>
  </si>
  <si>
    <t xml:space="preserve">Mahlstedt</t>
  </si>
  <si>
    <t xml:space="preserve">Rockwinkel 1k</t>
  </si>
  <si>
    <t xml:space="preserve">Wetjen</t>
  </si>
  <si>
    <t xml:space="preserve">53.097078</t>
  </si>
  <si>
    <t xml:space="preserve">8.909905</t>
  </si>
  <si>
    <t xml:space="preserve">Rockwinkeler Chaussee 123</t>
  </si>
  <si>
    <t xml:space="preserve">Barg</t>
  </si>
  <si>
    <t xml:space="preserve">Rockwinkel 2</t>
  </si>
  <si>
    <t xml:space="preserve">Westhoff</t>
  </si>
  <si>
    <t xml:space="preserve">Th.</t>
  </si>
  <si>
    <t xml:space="preserve">53.097565</t>
  </si>
  <si>
    <t xml:space="preserve">8.906295</t>
  </si>
  <si>
    <t xml:space="preserve">Rockwinkeler Chaussee 134</t>
  </si>
  <si>
    <t xml:space="preserve">Boschen</t>
  </si>
  <si>
    <t xml:space="preserve">Rockwinkel 2a</t>
  </si>
  <si>
    <t xml:space="preserve">Depken</t>
  </si>
  <si>
    <t xml:space="preserve">Gärtnerei</t>
  </si>
  <si>
    <t xml:space="preserve">Fleischhauer</t>
  </si>
  <si>
    <t xml:space="preserve">53.095994</t>
  </si>
  <si>
    <t xml:space="preserve">8.9105</t>
  </si>
  <si>
    <t xml:space="preserve">Rockwinkeler Chaussee 122</t>
  </si>
  <si>
    <t xml:space="preserve">Rockwinkel 3</t>
  </si>
  <si>
    <t xml:space="preserve">Lübbers</t>
  </si>
  <si>
    <t xml:space="preserve">53.09552</t>
  </si>
  <si>
    <t xml:space="preserve">8.911446</t>
  </si>
  <si>
    <t xml:space="preserve">Rockwinkeler Chaussee 118</t>
  </si>
  <si>
    <t xml:space="preserve">3c</t>
  </si>
  <si>
    <t xml:space="preserve">Kinder</t>
  </si>
  <si>
    <t xml:space="preserve">Rockwinkel 3c</t>
  </si>
  <si>
    <t xml:space="preserve">53.096469</t>
  </si>
  <si>
    <t xml:space="preserve">8.911254</t>
  </si>
  <si>
    <t xml:space="preserve">Rockwinkeler Chaussee 119</t>
  </si>
  <si>
    <t xml:space="preserve">3d</t>
  </si>
  <si>
    <t xml:space="preserve">Rockwinkel 3d</t>
  </si>
  <si>
    <t xml:space="preserve">53.095833</t>
  </si>
  <si>
    <t xml:space="preserve">8.909548</t>
  </si>
  <si>
    <t xml:space="preserve">Rockwinkeler Chaussee 124</t>
  </si>
  <si>
    <t xml:space="preserve">3g</t>
  </si>
  <si>
    <t xml:space="preserve">Ehlers</t>
  </si>
  <si>
    <t xml:space="preserve">Rockwinkel 3g</t>
  </si>
  <si>
    <t xml:space="preserve">53.095331</t>
  </si>
  <si>
    <t xml:space="preserve">8.913892</t>
  </si>
  <si>
    <t xml:space="preserve">Rockwinkeler Chaussee 111</t>
  </si>
  <si>
    <t xml:space="preserve">Arndt</t>
  </si>
  <si>
    <t xml:space="preserve">Rockwinkel 4</t>
  </si>
  <si>
    <t xml:space="preserve">53.094844</t>
  </si>
  <si>
    <t xml:space="preserve">8.916285</t>
  </si>
  <si>
    <t xml:space="preserve">Rockwinkeler Chaussee 107</t>
  </si>
  <si>
    <t xml:space="preserve">4a</t>
  </si>
  <si>
    <t xml:space="preserve">Niemann</t>
  </si>
  <si>
    <t xml:space="preserve">Rockwinkel 4a</t>
  </si>
  <si>
    <t xml:space="preserve">53.094524</t>
  </si>
  <si>
    <t xml:space="preserve">8.917324</t>
  </si>
  <si>
    <t xml:space="preserve">Rockwinkeler Chaussee 105</t>
  </si>
  <si>
    <t xml:space="preserve">4b</t>
  </si>
  <si>
    <t xml:space="preserve">Kühne</t>
  </si>
  <si>
    <t xml:space="preserve">Rockwinkel 4b</t>
  </si>
  <si>
    <t xml:space="preserve">53.093733</t>
  </si>
  <si>
    <t xml:space="preserve">8.914651</t>
  </si>
  <si>
    <t xml:space="preserve">Rockwinkeler Chaussee 106</t>
  </si>
  <si>
    <t xml:space="preserve">Bitter</t>
  </si>
  <si>
    <t xml:space="preserve">Rockwinkel 5</t>
  </si>
  <si>
    <t xml:space="preserve">53.09348</t>
  </si>
  <si>
    <t xml:space="preserve">8.91415</t>
  </si>
  <si>
    <t xml:space="preserve">Rockwinkeler Chaussee 110</t>
  </si>
  <si>
    <t xml:space="preserve">5c</t>
  </si>
  <si>
    <t xml:space="preserve">Lüdemann</t>
  </si>
  <si>
    <t xml:space="preserve">Rockwinkel 5c</t>
  </si>
  <si>
    <t xml:space="preserve">53.093889</t>
  </si>
  <si>
    <t xml:space="preserve">8.914132</t>
  </si>
  <si>
    <t xml:space="preserve">Rockwinkeler Chaussee 108</t>
  </si>
  <si>
    <t xml:space="preserve">5d</t>
  </si>
  <si>
    <t xml:space="preserve">Polligkeit</t>
  </si>
  <si>
    <t xml:space="preserve">Adolf</t>
  </si>
  <si>
    <t xml:space="preserve">Rockwinkel 5d</t>
  </si>
  <si>
    <t xml:space="preserve">53.09302</t>
  </si>
  <si>
    <t xml:space="preserve">8.916595</t>
  </si>
  <si>
    <t xml:space="preserve">Rockwinkeler Chaussee 98</t>
  </si>
  <si>
    <t xml:space="preserve">5e</t>
  </si>
  <si>
    <t xml:space="preserve">Blanke</t>
  </si>
  <si>
    <t xml:space="preserve">Hein.</t>
  </si>
  <si>
    <t xml:space="preserve">Weinküfer</t>
  </si>
  <si>
    <t xml:space="preserve">Rockwinkel 5e</t>
  </si>
  <si>
    <t xml:space="preserve">Milchhändler</t>
  </si>
  <si>
    <t xml:space="preserve">53.0929</t>
  </si>
  <si>
    <t xml:space="preserve">8.916707</t>
  </si>
  <si>
    <t xml:space="preserve">Rockwinkeler Chaussee 96</t>
  </si>
  <si>
    <t xml:space="preserve">5f</t>
  </si>
  <si>
    <t xml:space="preserve">Rockwinkel 5f</t>
  </si>
  <si>
    <t xml:space="preserve">53.092734</t>
  </si>
  <si>
    <t xml:space="preserve">8.916947</t>
  </si>
  <si>
    <t xml:space="preserve">Rockwinkeler Chaussee 92</t>
  </si>
  <si>
    <t xml:space="preserve">5g</t>
  </si>
  <si>
    <t xml:space="preserve">Herfurth</t>
  </si>
  <si>
    <t xml:space="preserve">Rockwinkel 5g</t>
  </si>
  <si>
    <t xml:space="preserve">53.092935</t>
  </si>
  <si>
    <t xml:space="preserve">8.917804</t>
  </si>
  <si>
    <t xml:space="preserve">Rockwinkeler Chaussee 91</t>
  </si>
  <si>
    <t xml:space="preserve">5h</t>
  </si>
  <si>
    <t xml:space="preserve">Oschimek</t>
  </si>
  <si>
    <t xml:space="preserve">Rockwinkel 5h</t>
  </si>
  <si>
    <t xml:space="preserve">53.092978</t>
  </si>
  <si>
    <t xml:space="preserve">8.917681</t>
  </si>
  <si>
    <t xml:space="preserve">Rockwinkeler Chaussee 93</t>
  </si>
  <si>
    <t xml:space="preserve">5i</t>
  </si>
  <si>
    <t xml:space="preserve">Rockwinkel 5i</t>
  </si>
  <si>
    <t xml:space="preserve">Schröder</t>
  </si>
  <si>
    <t xml:space="preserve">53.09208</t>
  </si>
  <si>
    <t xml:space="preserve">8.91863</t>
  </si>
  <si>
    <t xml:space="preserve">Rockwinkeler Chaussee 86</t>
  </si>
  <si>
    <t xml:space="preserve">Schlengmann</t>
  </si>
  <si>
    <t xml:space="preserve">Rockwinkel 6</t>
  </si>
  <si>
    <t xml:space="preserve">53.091805</t>
  </si>
  <si>
    <t xml:space="preserve">8.920296</t>
  </si>
  <si>
    <t xml:space="preserve">Rockwinkeler Chaussee 80</t>
  </si>
  <si>
    <t xml:space="preserve">6c</t>
  </si>
  <si>
    <t xml:space="preserve">Henke</t>
  </si>
  <si>
    <t xml:space="preserve">H. G. W.</t>
  </si>
  <si>
    <t xml:space="preserve">Rockwinkel 6c</t>
  </si>
  <si>
    <t xml:space="preserve">53.091668</t>
  </si>
  <si>
    <t xml:space="preserve">8.920626</t>
  </si>
  <si>
    <t xml:space="preserve">Rockwinkeler Chaussee 78</t>
  </si>
  <si>
    <t xml:space="preserve">6d</t>
  </si>
  <si>
    <t xml:space="preserve">Krämer</t>
  </si>
  <si>
    <t xml:space="preserve">Rockwinkel 6d</t>
  </si>
  <si>
    <t xml:space="preserve">Rockwinkeler Chaussee 76</t>
  </si>
  <si>
    <t xml:space="preserve">Plümer</t>
  </si>
  <si>
    <t xml:space="preserve">Tischlermeister</t>
  </si>
  <si>
    <t xml:space="preserve">53.0911</t>
  </si>
  <si>
    <t xml:space="preserve">8.92162</t>
  </si>
  <si>
    <t xml:space="preserve">Rockwinkeler Chaussee 72</t>
  </si>
  <si>
    <t xml:space="preserve">Wischhusen</t>
  </si>
  <si>
    <t xml:space="preserve">Rockwinkel 7</t>
  </si>
  <si>
    <t xml:space="preserve">53.09078</t>
  </si>
  <si>
    <t xml:space="preserve">8.92392</t>
  </si>
  <si>
    <t xml:space="preserve">Rockwinkeler Chaussee 64</t>
  </si>
  <si>
    <t xml:space="preserve">7c</t>
  </si>
  <si>
    <t xml:space="preserve">Wegaufseher</t>
  </si>
  <si>
    <t xml:space="preserve">Rockwinkel 7c</t>
  </si>
  <si>
    <t xml:space="preserve">53.091562</t>
  </si>
  <si>
    <t xml:space="preserve">8.924198</t>
  </si>
  <si>
    <t xml:space="preserve">Rockwinkeler Chaussee 65</t>
  </si>
  <si>
    <t xml:space="preserve">7d</t>
  </si>
  <si>
    <t xml:space="preserve">Haake</t>
  </si>
  <si>
    <t xml:space="preserve">Rockwinkel 7d</t>
  </si>
  <si>
    <t xml:space="preserve">53.0895</t>
  </si>
  <si>
    <t xml:space="preserve">8.92633</t>
  </si>
  <si>
    <t xml:space="preserve">Rockwinkeler Landstraße 1</t>
  </si>
  <si>
    <t xml:space="preserve">Kropp</t>
  </si>
  <si>
    <t xml:space="preserve">Rockwinkel 8</t>
  </si>
  <si>
    <t xml:space="preserve">53.0909</t>
  </si>
  <si>
    <t xml:space="preserve">8.9273</t>
  </si>
  <si>
    <t xml:space="preserve">Rockwinkeler Chaussee 57</t>
  </si>
  <si>
    <t xml:space="preserve">8e</t>
  </si>
  <si>
    <t xml:space="preserve">Bremermann</t>
  </si>
  <si>
    <t xml:space="preserve">Bahnarbeiter</t>
  </si>
  <si>
    <t xml:space="preserve">Rockwinkel 8e</t>
  </si>
  <si>
    <t xml:space="preserve">Frerks</t>
  </si>
  <si>
    <t xml:space="preserve">Petermann</t>
  </si>
  <si>
    <t xml:space="preserve">53.090239</t>
  </si>
  <si>
    <t xml:space="preserve">8.927758</t>
  </si>
  <si>
    <t xml:space="preserve">Rockwinkeler Chaussee 53</t>
  </si>
  <si>
    <t xml:space="preserve">8f</t>
  </si>
  <si>
    <t xml:space="preserve">Sommerwohnung</t>
  </si>
  <si>
    <t xml:space="preserve">Rockwinkel 8f</t>
  </si>
  <si>
    <t xml:space="preserve">53.089047</t>
  </si>
  <si>
    <t xml:space="preserve">8.927396</t>
  </si>
  <si>
    <t xml:space="preserve">Rockwinkeler Landstraße 3</t>
  </si>
  <si>
    <t xml:space="preserve">Rockwinkel 9</t>
  </si>
  <si>
    <t xml:space="preserve">53.08862</t>
  </si>
  <si>
    <t xml:space="preserve">8.9282</t>
  </si>
  <si>
    <t xml:space="preserve">Rockwinkeler Landstraße 5</t>
  </si>
  <si>
    <t xml:space="preserve">Rockwinkel 10</t>
  </si>
  <si>
    <t xml:space="preserve">53.088365</t>
  </si>
  <si>
    <t xml:space="preserve">8.928987</t>
  </si>
  <si>
    <t xml:space="preserve">Rockwinkeler Landstraße 7</t>
  </si>
  <si>
    <t xml:space="preserve">10c</t>
  </si>
  <si>
    <t xml:space="preserve">Rockwinkel 10c</t>
  </si>
  <si>
    <t xml:space="preserve">53.086395</t>
  </si>
  <si>
    <t xml:space="preserve">8.921582</t>
  </si>
  <si>
    <t xml:space="preserve">Rockwinkeler Landstraße 9</t>
  </si>
  <si>
    <t xml:space="preserve">10d</t>
  </si>
  <si>
    <t xml:space="preserve">Mehrbach</t>
  </si>
  <si>
    <t xml:space="preserve">Rockwinkel 10d</t>
  </si>
  <si>
    <t xml:space="preserve">53.088398</t>
  </si>
  <si>
    <t xml:space="preserve">8.930496</t>
  </si>
  <si>
    <t xml:space="preserve">Rockwinkeler Landstraße 6</t>
  </si>
  <si>
    <t xml:space="preserve">10i</t>
  </si>
  <si>
    <t xml:space="preserve">Rockwinkel 10i</t>
  </si>
  <si>
    <t xml:space="preserve">53.0879</t>
  </si>
  <si>
    <t xml:space="preserve">8.92979</t>
  </si>
  <si>
    <t xml:space="preserve">Rockwinkeler Landstraße 13</t>
  </si>
  <si>
    <t xml:space="preserve">Beigeordneter</t>
  </si>
  <si>
    <t xml:space="preserve">Rockwinkel 11</t>
  </si>
  <si>
    <t xml:space="preserve">53.088113</t>
  </si>
  <si>
    <t xml:space="preserve">8.930574</t>
  </si>
  <si>
    <t xml:space="preserve">Rockwinkeler Landstraße 8</t>
  </si>
  <si>
    <t xml:space="preserve">11D</t>
  </si>
  <si>
    <t xml:space="preserve">Teichmann</t>
  </si>
  <si>
    <t xml:space="preserve">Dr. med., Arzt</t>
  </si>
  <si>
    <t xml:space="preserve">Rockwinkel 11D</t>
  </si>
  <si>
    <t xml:space="preserve">53.086422</t>
  </si>
  <si>
    <t xml:space="preserve">8.930089</t>
  </si>
  <si>
    <t xml:space="preserve">Rockwinkeler Landstraße 21</t>
  </si>
  <si>
    <t xml:space="preserve">Rockwinkel 12</t>
  </si>
  <si>
    <t xml:space="preserve">53.086689</t>
  </si>
  <si>
    <t xml:space="preserve">8.931904</t>
  </si>
  <si>
    <t xml:space="preserve">Rockwinkeler Landstraße 20</t>
  </si>
  <si>
    <t xml:space="preserve">Degemeyer</t>
  </si>
  <si>
    <t xml:space="preserve">Rockwinkel 12a</t>
  </si>
  <si>
    <t xml:space="preserve">53.086349</t>
  </si>
  <si>
    <t xml:space="preserve">8.930876</t>
  </si>
  <si>
    <t xml:space="preserve">Rockwinkeler Landstraße 23</t>
  </si>
  <si>
    <t xml:space="preserve">Henschen</t>
  </si>
  <si>
    <t xml:space="preserve">Rockwinkel 13</t>
  </si>
  <si>
    <t xml:space="preserve">53.08585</t>
  </si>
  <si>
    <t xml:space="preserve">8.92857</t>
  </si>
  <si>
    <t xml:space="preserve">Rockwinkeler Landstraße 25</t>
  </si>
  <si>
    <t xml:space="preserve">14a</t>
  </si>
  <si>
    <t xml:space="preserve">Rockwinkel 14a</t>
  </si>
  <si>
    <t xml:space="preserve">53.085609</t>
  </si>
  <si>
    <t xml:space="preserve">8.928621</t>
  </si>
  <si>
    <t xml:space="preserve">Rockwinkeler Landstraße 27</t>
  </si>
  <si>
    <t xml:space="preserve">Rockwinkel 15</t>
  </si>
  <si>
    <t xml:space="preserve">53.085537</t>
  </si>
  <si>
    <t xml:space="preserve">8.928673</t>
  </si>
  <si>
    <t xml:space="preserve">Rockwinkeler Landstraße 29</t>
  </si>
  <si>
    <t xml:space="preserve">15b</t>
  </si>
  <si>
    <t xml:space="preserve">Rockwinkel 15b</t>
  </si>
  <si>
    <t xml:space="preserve">53.08548</t>
  </si>
  <si>
    <t xml:space="preserve">8.928712</t>
  </si>
  <si>
    <t xml:space="preserve">Rockwinkeler Landstraße 31</t>
  </si>
  <si>
    <t xml:space="preserve">15c</t>
  </si>
  <si>
    <t xml:space="preserve">Rockwinkel 15c</t>
  </si>
  <si>
    <t xml:space="preserve">53.085286</t>
  </si>
  <si>
    <t xml:space="preserve">8.930816</t>
  </si>
  <si>
    <t xml:space="preserve">Rockwinkeler Landstraße 35</t>
  </si>
  <si>
    <t xml:space="preserve">Pein</t>
  </si>
  <si>
    <t xml:space="preserve">Rockwinkel 16</t>
  </si>
  <si>
    <t xml:space="preserve">53.085849</t>
  </si>
  <si>
    <t xml:space="preserve">8.931058</t>
  </si>
  <si>
    <t xml:space="preserve">Rockwinkeler Landstraße 33</t>
  </si>
  <si>
    <t xml:space="preserve">Holthaus</t>
  </si>
  <si>
    <t xml:space="preserve">Heinr. Fr. W.</t>
  </si>
  <si>
    <t xml:space="preserve">Rockwinkel 16a</t>
  </si>
  <si>
    <t xml:space="preserve">53.08444</t>
  </si>
  <si>
    <t xml:space="preserve">8.93143</t>
  </si>
  <si>
    <t xml:space="preserve">Rockwinkeler Landstraße 39</t>
  </si>
  <si>
    <t xml:space="preserve">Iken</t>
  </si>
  <si>
    <t xml:space="preserve">Rockwinkel 17</t>
  </si>
  <si>
    <t xml:space="preserve">53.0841</t>
  </si>
  <si>
    <t xml:space="preserve">8.93244</t>
  </si>
  <si>
    <t xml:space="preserve">Rockwinkeler Landstraße 43</t>
  </si>
  <si>
    <t xml:space="preserve">17A</t>
  </si>
  <si>
    <t xml:space="preserve">Hasse</t>
  </si>
  <si>
    <t xml:space="preserve">Otto</t>
  </si>
  <si>
    <t xml:space="preserve">Rockwinkel 17A</t>
  </si>
  <si>
    <t xml:space="preserve">53.084914</t>
  </si>
  <si>
    <t xml:space="preserve">8.931553</t>
  </si>
  <si>
    <t xml:space="preserve">Rockwinkeler Landstraße 37</t>
  </si>
  <si>
    <t xml:space="preserve">17a</t>
  </si>
  <si>
    <t xml:space="preserve">Tillery</t>
  </si>
  <si>
    <t xml:space="preserve">Rockwinkel 17a</t>
  </si>
  <si>
    <t xml:space="preserve">53.08408</t>
  </si>
  <si>
    <t xml:space="preserve">8.9316</t>
  </si>
  <si>
    <t xml:space="preserve">Rockwinkeler Landstraße 41</t>
  </si>
  <si>
    <t xml:space="preserve">17B</t>
  </si>
  <si>
    <t xml:space="preserve">Jul.</t>
  </si>
  <si>
    <t xml:space="preserve">Rockwinkel 17B</t>
  </si>
  <si>
    <t xml:space="preserve">53.084308</t>
  </si>
  <si>
    <t xml:space="preserve">8.934752</t>
  </si>
  <si>
    <t xml:space="preserve">Rockwinkeler Landstraße 40</t>
  </si>
  <si>
    <t xml:space="preserve">17C</t>
  </si>
  <si>
    <t xml:space="preserve">Dageförde</t>
  </si>
  <si>
    <t xml:space="preserve">Rockwinkel 17C</t>
  </si>
  <si>
    <t xml:space="preserve">53.083513</t>
  </si>
  <si>
    <t xml:space="preserve">8.934216</t>
  </si>
  <si>
    <t xml:space="preserve">Rockwinkeler Landstraße 47</t>
  </si>
  <si>
    <t xml:space="preserve">Rockwinkel 20</t>
  </si>
  <si>
    <t xml:space="preserve">53.083756</t>
  </si>
  <si>
    <t xml:space="preserve">8.934424</t>
  </si>
  <si>
    <t xml:space="preserve">Rockwinkeler Landstraße 45</t>
  </si>
  <si>
    <t xml:space="preserve">20a</t>
  </si>
  <si>
    <t xml:space="preserve">Michaelsen</t>
  </si>
  <si>
    <t xml:space="preserve">Rockwinkel 20a</t>
  </si>
  <si>
    <t xml:space="preserve">53.08317</t>
  </si>
  <si>
    <t xml:space="preserve">8.93444</t>
  </si>
  <si>
    <t xml:space="preserve">Rockwinkeler Landstraße 49</t>
  </si>
  <si>
    <t xml:space="preserve">Diedrich</t>
  </si>
  <si>
    <t xml:space="preserve">Rockwinkel 21</t>
  </si>
  <si>
    <t xml:space="preserve">53.083926</t>
  </si>
  <si>
    <t xml:space="preserve">8.936654</t>
  </si>
  <si>
    <t xml:space="preserve">Mühlenweg 10</t>
  </si>
  <si>
    <t xml:space="preserve">21b</t>
  </si>
  <si>
    <t xml:space="preserve">Rockwinkel 21b</t>
  </si>
  <si>
    <t xml:space="preserve">53.0829</t>
  </si>
  <si>
    <t xml:space="preserve">8.9351</t>
  </si>
  <si>
    <t xml:space="preserve">Rockwinkeler Landstraße 53</t>
  </si>
  <si>
    <t xml:space="preserve">Georg Chr.</t>
  </si>
  <si>
    <t xml:space="preserve">Rockwinkel 22</t>
  </si>
  <si>
    <t xml:space="preserve">53.08227</t>
  </si>
  <si>
    <t xml:space="preserve">8.93611</t>
  </si>
  <si>
    <t xml:space="preserve">Rockwinkeler Landstraße 59</t>
  </si>
  <si>
    <t xml:space="preserve">Plate</t>
  </si>
  <si>
    <t xml:space="preserve">H. C.</t>
  </si>
  <si>
    <t xml:space="preserve">Rockwinkel 23</t>
  </si>
  <si>
    <t xml:space="preserve">Gemeindevorsteher</t>
  </si>
  <si>
    <t xml:space="preserve">53.08208</t>
  </si>
  <si>
    <t xml:space="preserve">8.93668</t>
  </si>
  <si>
    <t xml:space="preserve">Rockwinkeler Landstraße 63</t>
  </si>
  <si>
    <t xml:space="preserve">Rockwinkel 24</t>
  </si>
  <si>
    <t xml:space="preserve">53.082133</t>
  </si>
  <si>
    <t xml:space="preserve">8.937103</t>
  </si>
  <si>
    <t xml:space="preserve">Rockwinkeler Landstraße 65</t>
  </si>
  <si>
    <t xml:space="preserve">24a</t>
  </si>
  <si>
    <t xml:space="preserve">Rockwinkel 24a</t>
  </si>
  <si>
    <t xml:space="preserve">53.080759</t>
  </si>
  <si>
    <t xml:space="preserve">8.936305</t>
  </si>
  <si>
    <t xml:space="preserve">Rockwinkeler Landstraße 69</t>
  </si>
  <si>
    <t xml:space="preserve">Fischer</t>
  </si>
  <si>
    <t xml:space="preserve">Heinrich</t>
  </si>
  <si>
    <t xml:space="preserve">Vorsteher</t>
  </si>
  <si>
    <t xml:space="preserve">von Hartmanns Hof</t>
  </si>
  <si>
    <t xml:space="preserve">Rockwinkel 25</t>
  </si>
  <si>
    <t xml:space="preserve">53.079851</t>
  </si>
  <si>
    <t xml:space="preserve">8.931595</t>
  </si>
  <si>
    <t xml:space="preserve">Rockwinkeler Landstraße 73</t>
  </si>
  <si>
    <t xml:space="preserve">Rockwinkel 25b</t>
  </si>
  <si>
    <t xml:space="preserve">53.079918</t>
  </si>
  <si>
    <t xml:space="preserve">8.931554</t>
  </si>
  <si>
    <t xml:space="preserve">Rockwinkeler Landstraße 71</t>
  </si>
  <si>
    <t xml:space="preserve">25c</t>
  </si>
  <si>
    <t xml:space="preserve">Rockwinkel 25c</t>
  </si>
  <si>
    <t xml:space="preserve">53.08047</t>
  </si>
  <si>
    <t xml:space="preserve">8.93868</t>
  </si>
  <si>
    <t xml:space="preserve">Rockwinkeler Landstraße 77</t>
  </si>
  <si>
    <t xml:space="preserve">Rockwinkel 26</t>
  </si>
  <si>
    <t xml:space="preserve">53.080254</t>
  </si>
  <si>
    <t xml:space="preserve">8.939795</t>
  </si>
  <si>
    <t xml:space="preserve">Rockwinkeler Landstraße 81</t>
  </si>
  <si>
    <t xml:space="preserve">J. Aug.</t>
  </si>
  <si>
    <t xml:space="preserve">Rockwinkel 27</t>
  </si>
  <si>
    <t xml:space="preserve">Ruge</t>
  </si>
  <si>
    <t xml:space="preserve">53.080107</t>
  </si>
  <si>
    <t xml:space="preserve">8.939908</t>
  </si>
  <si>
    <t xml:space="preserve">Rockwinkeler Landstraße 83</t>
  </si>
  <si>
    <t xml:space="preserve">Lütkemeyer</t>
  </si>
  <si>
    <t xml:space="preserve">Rockwinkel 28</t>
  </si>
  <si>
    <t xml:space="preserve">53.079944</t>
  </si>
  <si>
    <t xml:space="preserve">8.939924</t>
  </si>
  <si>
    <t xml:space="preserve">Rockwinkeler Landstraße 85</t>
  </si>
  <si>
    <t xml:space="preserve">Dierks</t>
  </si>
  <si>
    <t xml:space="preserve">Joh. jun.</t>
  </si>
  <si>
    <t xml:space="preserve">Fahrradhändler</t>
  </si>
  <si>
    <t xml:space="preserve">Rockwinkel 29</t>
  </si>
  <si>
    <t xml:space="preserve">Schmied</t>
  </si>
  <si>
    <t xml:space="preserve">53.07828</t>
  </si>
  <si>
    <t xml:space="preserve">8.93522</t>
  </si>
  <si>
    <t xml:space="preserve">Rockwinkeler Landstraße 91</t>
  </si>
  <si>
    <t xml:space="preserve">Hinr. Wöltje</t>
  </si>
  <si>
    <t xml:space="preserve">Rockwinkel 30</t>
  </si>
  <si>
    <t xml:space="preserve">53.07951</t>
  </si>
  <si>
    <t xml:space="preserve">8.93855</t>
  </si>
  <si>
    <t xml:space="preserve">Rockwinkeler Landstraße 89</t>
  </si>
  <si>
    <t xml:space="preserve">30c</t>
  </si>
  <si>
    <t xml:space="preserve">Rockwinkel 30c</t>
  </si>
  <si>
    <t xml:space="preserve">53.07959</t>
  </si>
  <si>
    <t xml:space="preserve">8.938477</t>
  </si>
  <si>
    <t xml:space="preserve">Rockwinkeler Landstraße 87</t>
  </si>
  <si>
    <t xml:space="preserve">30d</t>
  </si>
  <si>
    <t xml:space="preserve">Rockwinkel 30d</t>
  </si>
  <si>
    <t xml:space="preserve">53.07886</t>
  </si>
  <si>
    <t xml:space="preserve">8.940357</t>
  </si>
  <si>
    <t xml:space="preserve">Rockwinkeler Landstraße 97</t>
  </si>
  <si>
    <t xml:space="preserve">Rockwinkel 32</t>
  </si>
  <si>
    <t xml:space="preserve">53.0788</t>
  </si>
  <si>
    <t xml:space="preserve">8.940384</t>
  </si>
  <si>
    <t xml:space="preserve">Rockwinkeler Landstraße 99</t>
  </si>
  <si>
    <t xml:space="preserve">32a</t>
  </si>
  <si>
    <t xml:space="preserve">Schnier</t>
  </si>
  <si>
    <t xml:space="preserve">Rockwinkel 32a</t>
  </si>
  <si>
    <t xml:space="preserve">53.078741</t>
  </si>
  <si>
    <t xml:space="preserve">8.940409</t>
  </si>
  <si>
    <t xml:space="preserve">Rockwinkeler Landstraße 101</t>
  </si>
  <si>
    <t xml:space="preserve">32b</t>
  </si>
  <si>
    <t xml:space="preserve">Rockwinkel 32b</t>
  </si>
  <si>
    <t xml:space="preserve">53.078683</t>
  </si>
  <si>
    <t xml:space="preserve">8.940434</t>
  </si>
  <si>
    <t xml:space="preserve">Rockwinkeler Landstraße 103</t>
  </si>
  <si>
    <t xml:space="preserve">32c</t>
  </si>
  <si>
    <t xml:space="preserve">Rockwinkel 32c</t>
  </si>
  <si>
    <t xml:space="preserve">53.07836</t>
  </si>
  <si>
    <t xml:space="preserve">8.94026</t>
  </si>
  <si>
    <t xml:space="preserve">Rockwinkeler Landstraße 107</t>
  </si>
  <si>
    <t xml:space="preserve">Stellmacher</t>
  </si>
  <si>
    <t xml:space="preserve">Fleischbeschauer</t>
  </si>
  <si>
    <t xml:space="preserve">Rockwinkel 33</t>
  </si>
  <si>
    <t xml:space="preserve">53.07807</t>
  </si>
  <si>
    <t xml:space="preserve">8.94025</t>
  </si>
  <si>
    <t xml:space="preserve">Rockwinkeler Landstraße 109</t>
  </si>
  <si>
    <t xml:space="preserve">Schwarmann</t>
  </si>
  <si>
    <t xml:space="preserve">Rockwinkel 34</t>
  </si>
  <si>
    <t xml:space="preserve">53.077768</t>
  </si>
  <si>
    <t xml:space="preserve">8.94043</t>
  </si>
  <si>
    <t xml:space="preserve">Rockwinkeler Landstraße 113</t>
  </si>
  <si>
    <t xml:space="preserve">Zimmermeister</t>
  </si>
  <si>
    <t xml:space="preserve">Rockwinkel 35</t>
  </si>
  <si>
    <t xml:space="preserve">53.07717</t>
  </si>
  <si>
    <t xml:space="preserve">8.93955</t>
  </si>
  <si>
    <t xml:space="preserve">Rockwinkeler Landstraße 119</t>
  </si>
  <si>
    <t xml:space="preserve">Rockwinkel 36</t>
  </si>
  <si>
    <t xml:space="preserve">53.077003</t>
  </si>
  <si>
    <t xml:space="preserve">8.939286</t>
  </si>
  <si>
    <t xml:space="preserve">Rockwinkeler Landstraße 121</t>
  </si>
  <si>
    <t xml:space="preserve">Suhr</t>
  </si>
  <si>
    <t xml:space="preserve">Rockwinkel 36a</t>
  </si>
  <si>
    <t xml:space="preserve">53.07516</t>
  </si>
  <si>
    <t xml:space="preserve">Rockwinkeler Landstraße 153</t>
  </si>
  <si>
    <t xml:space="preserve">Kaemena-Blockdiek</t>
  </si>
  <si>
    <t xml:space="preserve">Rockwinkel 37</t>
  </si>
  <si>
    <t xml:space="preserve">53.07091</t>
  </si>
  <si>
    <t xml:space="preserve">8.923836</t>
  </si>
  <si>
    <t xml:space="preserve">Am Hallacker 54</t>
  </si>
  <si>
    <t xml:space="preserve">Nahrmann</t>
  </si>
  <si>
    <t xml:space="preserve">Died.</t>
  </si>
  <si>
    <t xml:space="preserve">Rockwinkel 38</t>
  </si>
  <si>
    <t xml:space="preserve">53.070715</t>
  </si>
  <si>
    <t xml:space="preserve">8.923862</t>
  </si>
  <si>
    <t xml:space="preserve">Am Hallacker 52</t>
  </si>
  <si>
    <t xml:space="preserve">Rockwinkel 38b</t>
  </si>
  <si>
    <t xml:space="preserve">53.061288</t>
  </si>
  <si>
    <t xml:space="preserve">8.921948</t>
  </si>
  <si>
    <t xml:space="preserve">Rockwinkel 39</t>
  </si>
  <si>
    <t xml:space="preserve">53.062018</t>
  </si>
  <si>
    <t xml:space="preserve">8.923586</t>
  </si>
  <si>
    <t xml:space="preserve">An der Kaemenade 6</t>
  </si>
  <si>
    <t xml:space="preserve">39a</t>
  </si>
  <si>
    <t xml:space="preserve">Arn.</t>
  </si>
  <si>
    <t xml:space="preserve">Rockwinkel 39a</t>
  </si>
  <si>
    <t xml:space="preserve">53.061413</t>
  </si>
  <si>
    <t xml:space="preserve">8.92069</t>
  </si>
  <si>
    <t xml:space="preserve">An der Kaemenade 2</t>
  </si>
  <si>
    <t xml:space="preserve">Rockwinkel 40</t>
  </si>
  <si>
    <t xml:space="preserve">53.059841</t>
  </si>
  <si>
    <t xml:space="preserve">8.918764</t>
  </si>
  <si>
    <t xml:space="preserve">Osterholzer Chausseee 36</t>
  </si>
  <si>
    <t xml:space="preserve">40A</t>
  </si>
  <si>
    <t xml:space="preserve">Mohrmann</t>
  </si>
  <si>
    <t xml:space="preserve">Rockwinkel 40A</t>
  </si>
  <si>
    <t xml:space="preserve">53.060123</t>
  </si>
  <si>
    <t xml:space="preserve">8.921606</t>
  </si>
  <si>
    <t xml:space="preserve">An der Kaemenade 1</t>
  </si>
  <si>
    <t xml:space="preserve">40B</t>
  </si>
  <si>
    <t xml:space="preserve">Rockwinkel 40B</t>
  </si>
  <si>
    <t xml:space="preserve">53.06038</t>
  </si>
  <si>
    <t xml:space="preserve">8.92196</t>
  </si>
  <si>
    <t xml:space="preserve">An der Kaemenade 3</t>
  </si>
  <si>
    <t xml:space="preserve">40C</t>
  </si>
  <si>
    <t xml:space="preserve">Rockwinkel 40C</t>
  </si>
  <si>
    <t xml:space="preserve">53.06128</t>
  </si>
  <si>
    <t xml:space="preserve">8.92194</t>
  </si>
  <si>
    <t xml:space="preserve">An der Kaemenade 4</t>
  </si>
  <si>
    <t xml:space="preserve">Dohrmann</t>
  </si>
  <si>
    <t xml:space="preserve">Rockwinkel 41</t>
  </si>
  <si>
    <t xml:space="preserve">53.077723</t>
  </si>
  <si>
    <t xml:space="preserve">8.942242</t>
  </si>
  <si>
    <t xml:space="preserve">Schevemoorer Landstraße 8</t>
  </si>
  <si>
    <t xml:space="preserve">Rockwinkel 42</t>
  </si>
  <si>
    <t xml:space="preserve">53.077743</t>
  </si>
  <si>
    <t xml:space="preserve">8.942347</t>
  </si>
  <si>
    <t xml:space="preserve">Schevemoorer Landstraße 10</t>
  </si>
  <si>
    <t xml:space="preserve">42a</t>
  </si>
  <si>
    <t xml:space="preserve">Rockwinkel 42a</t>
  </si>
  <si>
    <t xml:space="preserve">53.077182</t>
  </si>
  <si>
    <t xml:space="preserve">8.94089</t>
  </si>
  <si>
    <t xml:space="preserve">Rockwinkeler Landstraße 110</t>
  </si>
  <si>
    <t xml:space="preserve">Engelken</t>
  </si>
  <si>
    <t xml:space="preserve">Dr.</t>
  </si>
  <si>
    <t xml:space="preserve">Kranken-Anstalt</t>
  </si>
  <si>
    <t xml:space="preserve">Rockwinkel 43</t>
  </si>
  <si>
    <t xml:space="preserve">53.077384</t>
  </si>
  <si>
    <t xml:space="preserve">8.941729</t>
  </si>
  <si>
    <t xml:space="preserve">Schevemoorer Landstraße 3</t>
  </si>
  <si>
    <t xml:space="preserve">Finken</t>
  </si>
  <si>
    <t xml:space="preserve">Rockwinkel 44</t>
  </si>
  <si>
    <t xml:space="preserve">53.078103</t>
  </si>
  <si>
    <t xml:space="preserve">8.943981</t>
  </si>
  <si>
    <t xml:space="preserve">Schevemoorer Landstraße 18</t>
  </si>
  <si>
    <t xml:space="preserve">Rockwinkel 45</t>
  </si>
  <si>
    <t xml:space="preserve">53.078131</t>
  </si>
  <si>
    <t xml:space="preserve">8.944112</t>
  </si>
  <si>
    <t xml:space="preserve">Schevemoorer Landstraße 20</t>
  </si>
  <si>
    <t xml:space="preserve">45a</t>
  </si>
  <si>
    <t xml:space="preserve">Rockwinkel 45a</t>
  </si>
  <si>
    <t xml:space="preserve">53.078229</t>
  </si>
  <si>
    <t xml:space="preserve">8.940955</t>
  </si>
  <si>
    <t xml:space="preserve">Rockwinkeler Landstraße 100</t>
  </si>
  <si>
    <t xml:space="preserve">Rockwinkel 46</t>
  </si>
  <si>
    <t xml:space="preserve">53.07856</t>
  </si>
  <si>
    <t xml:space="preserve">8.941008</t>
  </si>
  <si>
    <t xml:space="preserve">Rockwinkeler Landstraße 98</t>
  </si>
  <si>
    <t xml:space="preserve">Rockwinkel 47</t>
  </si>
  <si>
    <t xml:space="preserve">53.078623</t>
  </si>
  <si>
    <t xml:space="preserve">8.940977</t>
  </si>
  <si>
    <t xml:space="preserve">Rockwinkeler Landstraße 96</t>
  </si>
  <si>
    <t xml:space="preserve">47a</t>
  </si>
  <si>
    <t xml:space="preserve">Rockwinkel 47a</t>
  </si>
  <si>
    <t xml:space="preserve">53.079395</t>
  </si>
  <si>
    <t xml:space="preserve">8.940646</t>
  </si>
  <si>
    <t xml:space="preserve">Rockwinkeler Landstraße 90</t>
  </si>
  <si>
    <t xml:space="preserve">Rockwinkel 48</t>
  </si>
  <si>
    <t xml:space="preserve">Musiker</t>
  </si>
  <si>
    <t xml:space="preserve">53.079388</t>
  </si>
  <si>
    <t xml:space="preserve">8.941324</t>
  </si>
  <si>
    <t xml:space="preserve">Rockwinkeler Landstraße 88</t>
  </si>
  <si>
    <t xml:space="preserve">Rosenbrock</t>
  </si>
  <si>
    <t xml:space="preserve">Rockwinkel 49</t>
  </si>
  <si>
    <t xml:space="preserve">53.080624</t>
  </si>
  <si>
    <t xml:space="preserve">8.942759</t>
  </si>
  <si>
    <t xml:space="preserve">Rockwinkeler Landstraße 80</t>
  </si>
  <si>
    <t xml:space="preserve">Rockwinkel 50</t>
  </si>
  <si>
    <t xml:space="preserve">53.08071</t>
  </si>
  <si>
    <t xml:space="preserve">8.94024</t>
  </si>
  <si>
    <t xml:space="preserve">Auf der Haide 7</t>
  </si>
  <si>
    <t xml:space="preserve">Rockwinkel 51</t>
  </si>
  <si>
    <t xml:space="preserve">53.08066</t>
  </si>
  <si>
    <t xml:space="preserve">Auf der Haide 5</t>
  </si>
  <si>
    <t xml:space="preserve">51a</t>
  </si>
  <si>
    <t xml:space="preserve">Koch</t>
  </si>
  <si>
    <t xml:space="preserve">Rockwinkel 51a</t>
  </si>
  <si>
    <t xml:space="preserve">Thiele</t>
  </si>
  <si>
    <t xml:space="preserve">53.0806</t>
  </si>
  <si>
    <t xml:space="preserve">Auf der Haide 3</t>
  </si>
  <si>
    <t xml:space="preserve">51b</t>
  </si>
  <si>
    <t xml:space="preserve">Rockwinkel 51b</t>
  </si>
  <si>
    <t xml:space="preserve">53.081456</t>
  </si>
  <si>
    <t xml:space="preserve">8.940215</t>
  </si>
  <si>
    <t xml:space="preserve">Auf der Haide 13</t>
  </si>
  <si>
    <t xml:space="preserve">Rockwinkel 52</t>
  </si>
  <si>
    <t xml:space="preserve">53.0814</t>
  </si>
  <si>
    <t xml:space="preserve">8.940214</t>
  </si>
  <si>
    <t xml:space="preserve">52a</t>
  </si>
  <si>
    <t xml:space="preserve">Rolfs</t>
  </si>
  <si>
    <t xml:space="preserve">Rockwinkel 52a</t>
  </si>
  <si>
    <t xml:space="preserve">53.08146</t>
  </si>
  <si>
    <t xml:space="preserve">8.94137</t>
  </si>
  <si>
    <t xml:space="preserve">Auf der Haide 11</t>
  </si>
  <si>
    <t xml:space="preserve">Carsten</t>
  </si>
  <si>
    <t xml:space="preserve">Rockwinkel 53</t>
  </si>
  <si>
    <t xml:space="preserve">53.08222</t>
  </si>
  <si>
    <t xml:space="preserve">8.945474</t>
  </si>
  <si>
    <t xml:space="preserve">Am Haiddamm 45</t>
  </si>
  <si>
    <t xml:space="preserve">Rockwinkel 54</t>
  </si>
  <si>
    <t xml:space="preserve">Tiedemann</t>
  </si>
  <si>
    <t xml:space="preserve">F. A. H.</t>
  </si>
  <si>
    <t xml:space="preserve">53.082414</t>
  </si>
  <si>
    <t xml:space="preserve">8.949092</t>
  </si>
  <si>
    <t xml:space="preserve">Am Hodenberger Deich 20</t>
  </si>
  <si>
    <t xml:space="preserve">Bahnwärter a. D.</t>
  </si>
  <si>
    <t xml:space="preserve">Rockwinkel 55</t>
  </si>
  <si>
    <t xml:space="preserve">53.082756</t>
  </si>
  <si>
    <t xml:space="preserve">8.949101</t>
  </si>
  <si>
    <t xml:space="preserve">Am Hodenberger Deich 21</t>
  </si>
  <si>
    <t xml:space="preserve">Louis</t>
  </si>
  <si>
    <t xml:space="preserve">Drechsler</t>
  </si>
  <si>
    <t xml:space="preserve">Rockwinkel 56</t>
  </si>
  <si>
    <t xml:space="preserve">53.083187</t>
  </si>
  <si>
    <t xml:space="preserve">8.94915</t>
  </si>
  <si>
    <t xml:space="preserve">Am Hodenberger Deich 22</t>
  </si>
  <si>
    <t xml:space="preserve">Rockwinkel 57</t>
  </si>
  <si>
    <t xml:space="preserve">53.083329</t>
  </si>
  <si>
    <t xml:space="preserve">8.949291</t>
  </si>
  <si>
    <t xml:space="preserve">Am Hodenberger Deich 23</t>
  </si>
  <si>
    <t xml:space="preserve">57a</t>
  </si>
  <si>
    <t xml:space="preserve">Rotermund</t>
  </si>
  <si>
    <t xml:space="preserve">Rockwinkel 57a</t>
  </si>
  <si>
    <t xml:space="preserve">53.083394</t>
  </si>
  <si>
    <t xml:space="preserve">8.949265</t>
  </si>
  <si>
    <t xml:space="preserve">Am Hodenberger Deich 24</t>
  </si>
  <si>
    <t xml:space="preserve">57b</t>
  </si>
  <si>
    <t xml:space="preserve">Rockwinkel 57b</t>
  </si>
  <si>
    <t xml:space="preserve">53.083596</t>
  </si>
  <si>
    <t xml:space="preserve">8.94918</t>
  </si>
  <si>
    <t xml:space="preserve">Am Hodenberger Deich 25</t>
  </si>
  <si>
    <t xml:space="preserve">Christ.</t>
  </si>
  <si>
    <t xml:space="preserve">Rockwinkel 58</t>
  </si>
  <si>
    <t xml:space="preserve">53.083264</t>
  </si>
  <si>
    <t xml:space="preserve">8.947508</t>
  </si>
  <si>
    <t xml:space="preserve">Am Haiddamm 51</t>
  </si>
  <si>
    <t xml:space="preserve">Joh. Gerh.</t>
  </si>
  <si>
    <t xml:space="preserve">Rockwinkel 59</t>
  </si>
  <si>
    <t xml:space="preserve">53.083815</t>
  </si>
  <si>
    <t xml:space="preserve">8.946831</t>
  </si>
  <si>
    <t xml:space="preserve">Am Hodenberger Deich 27</t>
  </si>
  <si>
    <t xml:space="preserve">Rockwinkel 60</t>
  </si>
  <si>
    <t xml:space="preserve">Peters</t>
  </si>
  <si>
    <t xml:space="preserve">53.0846</t>
  </si>
  <si>
    <t xml:space="preserve">8.94909</t>
  </si>
  <si>
    <t xml:space="preserve">Am Grashof 2</t>
  </si>
  <si>
    <t xml:space="preserve">60c</t>
  </si>
  <si>
    <t xml:space="preserve">Wieters</t>
  </si>
  <si>
    <t xml:space="preserve">Rockwinkel 60c</t>
  </si>
  <si>
    <t xml:space="preserve">53.08388</t>
  </si>
  <si>
    <t xml:space="preserve">Am Hodenberger Deich 26</t>
  </si>
  <si>
    <t xml:space="preserve">60d</t>
  </si>
  <si>
    <t xml:space="preserve">Pohlmann</t>
  </si>
  <si>
    <t xml:space="preserve">Rockwinkel 60d</t>
  </si>
  <si>
    <t xml:space="preserve">53.085024</t>
  </si>
  <si>
    <t xml:space="preserve">8.947592</t>
  </si>
  <si>
    <t xml:space="preserve">Am Grashof 12</t>
  </si>
  <si>
    <t xml:space="preserve">60e</t>
  </si>
  <si>
    <t xml:space="preserve">Cordes</t>
  </si>
  <si>
    <t xml:space="preserve">Rockwinkel 60e</t>
  </si>
  <si>
    <t xml:space="preserve">Nöthig</t>
  </si>
  <si>
    <t xml:space="preserve">Ernst</t>
  </si>
  <si>
    <t xml:space="preserve">53.08301</t>
  </si>
  <si>
    <t xml:space="preserve">8.94614</t>
  </si>
  <si>
    <t xml:space="preserve">Am Haiddamm 43</t>
  </si>
  <si>
    <t xml:space="preserve">Rockwinkel 61</t>
  </si>
  <si>
    <t xml:space="preserve">53.083183</t>
  </si>
  <si>
    <t xml:space="preserve">8.945636</t>
  </si>
  <si>
    <t xml:space="preserve">Am Haiddamm 39</t>
  </si>
  <si>
    <t xml:space="preserve">61b</t>
  </si>
  <si>
    <t xml:space="preserve">Brand</t>
  </si>
  <si>
    <t xml:space="preserve">Rockwinkel 61b</t>
  </si>
  <si>
    <t xml:space="preserve">53.082967</t>
  </si>
  <si>
    <t xml:space="preserve">8.944778</t>
  </si>
  <si>
    <t xml:space="preserve">Am Haiddamm 37</t>
  </si>
  <si>
    <t xml:space="preserve">Rockwinkel 62</t>
  </si>
  <si>
    <t xml:space="preserve">53.082942</t>
  </si>
  <si>
    <t xml:space="preserve">8.944682</t>
  </si>
  <si>
    <t xml:space="preserve">Am Haiddamm 35</t>
  </si>
  <si>
    <t xml:space="preserve">Döding</t>
  </si>
  <si>
    <t xml:space="preserve">Rockwinkel 62a</t>
  </si>
  <si>
    <t xml:space="preserve">53.08293</t>
  </si>
  <si>
    <t xml:space="preserve">8.944</t>
  </si>
  <si>
    <t xml:space="preserve">Am Haiddamm 32</t>
  </si>
  <si>
    <t xml:space="preserve">Elmers</t>
  </si>
  <si>
    <t xml:space="preserve">Rockwinkel 63</t>
  </si>
  <si>
    <t xml:space="preserve">53.082403</t>
  </si>
  <si>
    <t xml:space="preserve">8.9432</t>
  </si>
  <si>
    <t xml:space="preserve">Am Haiddamm 25</t>
  </si>
  <si>
    <t xml:space="preserve">Rockwinkel 64</t>
  </si>
  <si>
    <t xml:space="preserve">53.08262</t>
  </si>
  <si>
    <t xml:space="preserve">8.942639</t>
  </si>
  <si>
    <t xml:space="preserve">Am Haiddamm 24</t>
  </si>
  <si>
    <t xml:space="preserve">Gröne</t>
  </si>
  <si>
    <t xml:space="preserve">Tonnenmacher</t>
  </si>
  <si>
    <t xml:space="preserve">Rockwinkel 65</t>
  </si>
  <si>
    <t xml:space="preserve">53.082532</t>
  </si>
  <si>
    <t xml:space="preserve">8.942124</t>
  </si>
  <si>
    <t xml:space="preserve">Am Haiddamm 20</t>
  </si>
  <si>
    <t xml:space="preserve">Rockwinkel 66</t>
  </si>
  <si>
    <t xml:space="preserve">53.08215</t>
  </si>
  <si>
    <t xml:space="preserve">8.94166</t>
  </si>
  <si>
    <t xml:space="preserve">Am Haiddamm 17</t>
  </si>
  <si>
    <t xml:space="preserve">Göttsche</t>
  </si>
  <si>
    <t xml:space="preserve">Malermeister</t>
  </si>
  <si>
    <t xml:space="preserve">Rockwinkel 67</t>
  </si>
  <si>
    <t xml:space="preserve">53.082114</t>
  </si>
  <si>
    <t xml:space="preserve">8.940545</t>
  </si>
  <si>
    <t xml:space="preserve">Am Haiddamm 4</t>
  </si>
  <si>
    <t xml:space="preserve">Rockwinkel 68</t>
  </si>
  <si>
    <t xml:space="preserve">53.083022</t>
  </si>
  <si>
    <t xml:space="preserve">8.941207</t>
  </si>
  <si>
    <t xml:space="preserve">Auf der Haide 23</t>
  </si>
  <si>
    <t xml:space="preserve">68A</t>
  </si>
  <si>
    <t xml:space="preserve">Roßmann</t>
  </si>
  <si>
    <t xml:space="preserve">Rockwinkel 68A</t>
  </si>
  <si>
    <t xml:space="preserve">53.083081</t>
  </si>
  <si>
    <t xml:space="preserve">8.941165</t>
  </si>
  <si>
    <t xml:space="preserve">Auf der Haide 25</t>
  </si>
  <si>
    <t xml:space="preserve">68B</t>
  </si>
  <si>
    <t xml:space="preserve">Rockwinkel 68B</t>
  </si>
  <si>
    <t xml:space="preserve">53.081816</t>
  </si>
  <si>
    <t xml:space="preserve">8.939936</t>
  </si>
  <si>
    <t xml:space="preserve">Auf der Haide 14</t>
  </si>
  <si>
    <t xml:space="preserve">Mart.</t>
  </si>
  <si>
    <t xml:space="preserve">Gemeindebote</t>
  </si>
  <si>
    <t xml:space="preserve">Rockwinkel 69</t>
  </si>
  <si>
    <t xml:space="preserve">53.08154</t>
  </si>
  <si>
    <t xml:space="preserve">8.93992</t>
  </si>
  <si>
    <t xml:space="preserve">Auf der Haide 12</t>
  </si>
  <si>
    <t xml:space="preserve">69b</t>
  </si>
  <si>
    <t xml:space="preserve">Rockwinkel 69b</t>
  </si>
  <si>
    <t xml:space="preserve">53.081604</t>
  </si>
  <si>
    <t xml:space="preserve">8.93949</t>
  </si>
  <si>
    <t xml:space="preserve">Am Haiddamm 5</t>
  </si>
  <si>
    <t xml:space="preserve">Höge</t>
  </si>
  <si>
    <t xml:space="preserve">Rockwinkel 70</t>
  </si>
  <si>
    <t xml:space="preserve">53.082406</t>
  </si>
  <si>
    <t xml:space="preserve">8.938369</t>
  </si>
  <si>
    <t xml:space="preserve">Rockwinkeler Landstraße 64</t>
  </si>
  <si>
    <t xml:space="preserve">Präsident</t>
  </si>
  <si>
    <t xml:space="preserve">Rockwinkel 71</t>
  </si>
  <si>
    <t xml:space="preserve">53.082551</t>
  </si>
  <si>
    <t xml:space="preserve">8.93918</t>
  </si>
  <si>
    <t xml:space="preserve">71a</t>
  </si>
  <si>
    <t xml:space="preserve">Rockwinkel 71a</t>
  </si>
  <si>
    <t xml:space="preserve">53.08194</t>
  </si>
  <si>
    <t xml:space="preserve">8.93867</t>
  </si>
  <si>
    <t xml:space="preserve">Am Haiddamm 2</t>
  </si>
  <si>
    <t xml:space="preserve">71f</t>
  </si>
  <si>
    <t xml:space="preserve">Rockwinkel 71f</t>
  </si>
  <si>
    <t xml:space="preserve">53.08257</t>
  </si>
  <si>
    <t xml:space="preserve">8.9401</t>
  </si>
  <si>
    <t xml:space="preserve">Auf der Haide 20</t>
  </si>
  <si>
    <t xml:space="preserve">Rockwinkel 72</t>
  </si>
  <si>
    <t xml:space="preserve">53.083195</t>
  </si>
  <si>
    <t xml:space="preserve">8.940269</t>
  </si>
  <si>
    <t xml:space="preserve">Mühlenfeldstraße 75</t>
  </si>
  <si>
    <t xml:space="preserve">Rockwinkel 73</t>
  </si>
  <si>
    <t xml:space="preserve">53.083524</t>
  </si>
  <si>
    <t xml:space="preserve">8.940068</t>
  </si>
  <si>
    <t xml:space="preserve">Mühlenfeldstraße 73</t>
  </si>
  <si>
    <t xml:space="preserve">Loges</t>
  </si>
  <si>
    <t xml:space="preserve">Rockwinkel 74</t>
  </si>
  <si>
    <t xml:space="preserve">53.083624</t>
  </si>
  <si>
    <t xml:space="preserve">8.9403</t>
  </si>
  <si>
    <t xml:space="preserve">Mühlenfeldstraße 71</t>
  </si>
  <si>
    <t xml:space="preserve">74a</t>
  </si>
  <si>
    <t xml:space="preserve">Dahle</t>
  </si>
  <si>
    <t xml:space="preserve">H. A. L.</t>
  </si>
  <si>
    <t xml:space="preserve">Rockwinkel 74a</t>
  </si>
  <si>
    <t xml:space="preserve">53.084077</t>
  </si>
  <si>
    <t xml:space="preserve">8.940052</t>
  </si>
  <si>
    <t xml:space="preserve">Mühlenfeldstraße 69</t>
  </si>
  <si>
    <t xml:space="preserve">74e</t>
  </si>
  <si>
    <t xml:space="preserve">Rockwinkel 74e</t>
  </si>
  <si>
    <t xml:space="preserve">Joh. Heinr.</t>
  </si>
  <si>
    <t xml:space="preserve">53.083478</t>
  </si>
  <si>
    <t xml:space="preserve">8.94135</t>
  </si>
  <si>
    <t xml:space="preserve">Auf der Haide 29</t>
  </si>
  <si>
    <t xml:space="preserve">Huchting</t>
  </si>
  <si>
    <t xml:space="preserve">Bertha</t>
  </si>
  <si>
    <t xml:space="preserve">Rockwinkel 75</t>
  </si>
  <si>
    <t xml:space="preserve">Vogel</t>
  </si>
  <si>
    <t xml:space="preserve">Konsulent des Volksvereins</t>
  </si>
  <si>
    <t xml:space="preserve">53.083751</t>
  </si>
  <si>
    <t xml:space="preserve">8.941348</t>
  </si>
  <si>
    <t xml:space="preserve">Auf der Haide 31</t>
  </si>
  <si>
    <t xml:space="preserve">Rockwinkel 76</t>
  </si>
  <si>
    <t xml:space="preserve">53.084136</t>
  </si>
  <si>
    <t xml:space="preserve">8.941122</t>
  </si>
  <si>
    <t xml:space="preserve">Auf der Haide 34</t>
  </si>
  <si>
    <t xml:space="preserve">Diecke</t>
  </si>
  <si>
    <t xml:space="preserve">Rockwinkel 77</t>
  </si>
  <si>
    <t xml:space="preserve">53.08447</t>
  </si>
  <si>
    <t xml:space="preserve">8.94133</t>
  </si>
  <si>
    <t xml:space="preserve">Auf der Haide 38</t>
  </si>
  <si>
    <t xml:space="preserve">77c</t>
  </si>
  <si>
    <t xml:space="preserve">Hoyer</t>
  </si>
  <si>
    <t xml:space="preserve">Rockwinkel 77c</t>
  </si>
  <si>
    <t xml:space="preserve">53.084638</t>
  </si>
  <si>
    <t xml:space="preserve">8.941426</t>
  </si>
  <si>
    <t xml:space="preserve">Auf der Haide 40</t>
  </si>
  <si>
    <t xml:space="preserve">Rockwinkel 78</t>
  </si>
  <si>
    <t xml:space="preserve">53.085</t>
  </si>
  <si>
    <t xml:space="preserve">8.9415</t>
  </si>
  <si>
    <t xml:space="preserve">Auf der Haide 44</t>
  </si>
  <si>
    <t xml:space="preserve">78a</t>
  </si>
  <si>
    <t xml:space="preserve">Rockwinkel 78a</t>
  </si>
  <si>
    <t xml:space="preserve">53.085048</t>
  </si>
  <si>
    <t xml:space="preserve">8.941494</t>
  </si>
  <si>
    <t xml:space="preserve">Auf der Haide 46</t>
  </si>
  <si>
    <t xml:space="preserve">78b</t>
  </si>
  <si>
    <t xml:space="preserve">Rockwinkel 78b</t>
  </si>
  <si>
    <t xml:space="preserve">8.94206</t>
  </si>
  <si>
    <t xml:space="preserve">Auf der Haide 37</t>
  </si>
  <si>
    <t xml:space="preserve">Rockwinkel 79</t>
  </si>
  <si>
    <t xml:space="preserve">53.085631</t>
  </si>
  <si>
    <t xml:space="preserve">8.941722</t>
  </si>
  <si>
    <t xml:space="preserve">Auf der Haide 55</t>
  </si>
  <si>
    <t xml:space="preserve">Reinke</t>
  </si>
  <si>
    <t xml:space="preserve">Rockwinkel 80</t>
  </si>
  <si>
    <t xml:space="preserve">53.08572</t>
  </si>
  <si>
    <t xml:space="preserve">8.94058</t>
  </si>
  <si>
    <t xml:space="preserve">Auf der Haide 54</t>
  </si>
  <si>
    <t xml:space="preserve">Rockwinkel 81</t>
  </si>
  <si>
    <t xml:space="preserve">53.084658</t>
  </si>
  <si>
    <t xml:space="preserve">8.93971</t>
  </si>
  <si>
    <t xml:space="preserve">Mühlenfeldstraße 63</t>
  </si>
  <si>
    <t xml:space="preserve">Gottfried</t>
  </si>
  <si>
    <t xml:space="preserve">Rockwinkel 82</t>
  </si>
  <si>
    <t xml:space="preserve">53.084768</t>
  </si>
  <si>
    <t xml:space="preserve">8.940155</t>
  </si>
  <si>
    <t xml:space="preserve">Mühlenfeldstraße 64</t>
  </si>
  <si>
    <t xml:space="preserve">82A</t>
  </si>
  <si>
    <t xml:space="preserve">Drahtwarenfabrikant</t>
  </si>
  <si>
    <t xml:space="preserve">Rockwinkel 82A</t>
  </si>
  <si>
    <t xml:space="preserve">53.084301</t>
  </si>
  <si>
    <t xml:space="preserve">8.939968</t>
  </si>
  <si>
    <t xml:space="preserve">Mühlenfeldstraße 67</t>
  </si>
  <si>
    <t xml:space="preserve">82B</t>
  </si>
  <si>
    <t xml:space="preserve">Rockwinkel 82B</t>
  </si>
  <si>
    <t xml:space="preserve">53.08445</t>
  </si>
  <si>
    <t xml:space="preserve">8.939859</t>
  </si>
  <si>
    <t xml:space="preserve">Mühlenfeldstraße 65</t>
  </si>
  <si>
    <t xml:space="preserve">82C</t>
  </si>
  <si>
    <t xml:space="preserve">Proviantmeister</t>
  </si>
  <si>
    <t xml:space="preserve">Rockwinkel 82C</t>
  </si>
  <si>
    <t xml:space="preserve">53.084051</t>
  </si>
  <si>
    <t xml:space="preserve">8.937131</t>
  </si>
  <si>
    <t xml:space="preserve">Mühlenweg 11</t>
  </si>
  <si>
    <t xml:space="preserve">82c</t>
  </si>
  <si>
    <t xml:space="preserve">Rockwinkel 82c</t>
  </si>
  <si>
    <t xml:space="preserve">53.083886</t>
  </si>
  <si>
    <t xml:space="preserve">8.937235</t>
  </si>
  <si>
    <t xml:space="preserve">Mühlenweg 9</t>
  </si>
  <si>
    <t xml:space="preserve">82d</t>
  </si>
  <si>
    <t xml:space="preserve">Rockwinkel 82d</t>
  </si>
  <si>
    <t xml:space="preserve">53.084449</t>
  </si>
  <si>
    <t xml:space="preserve">8.940386</t>
  </si>
  <si>
    <t xml:space="preserve">Mühlenfeldstraße 68</t>
  </si>
  <si>
    <t xml:space="preserve">82D</t>
  </si>
  <si>
    <t xml:space="preserve">Zillmer</t>
  </si>
  <si>
    <t xml:space="preserve">C. Fr.</t>
  </si>
  <si>
    <t xml:space="preserve">Landjäger</t>
  </si>
  <si>
    <t xml:space="preserve">Rockwinkel 82D</t>
  </si>
  <si>
    <t xml:space="preserve">53.083674</t>
  </si>
  <si>
    <t xml:space="preserve">8.937294</t>
  </si>
  <si>
    <t xml:space="preserve">Mühlenweg 7</t>
  </si>
  <si>
    <t xml:space="preserve">82E</t>
  </si>
  <si>
    <t xml:space="preserve">Stuckenbrock</t>
  </si>
  <si>
    <t xml:space="preserve">Rockwinkel 82E</t>
  </si>
  <si>
    <t xml:space="preserve">53.08492</t>
  </si>
  <si>
    <t xml:space="preserve">8.939515</t>
  </si>
  <si>
    <t xml:space="preserve">Mühlenfeldstraße 61</t>
  </si>
  <si>
    <t xml:space="preserve">Bahnwärter</t>
  </si>
  <si>
    <t xml:space="preserve">Rockwinkel 83</t>
  </si>
  <si>
    <t xml:space="preserve">53.084985</t>
  </si>
  <si>
    <t xml:space="preserve">8.939482</t>
  </si>
  <si>
    <t xml:space="preserve">Mühlenfeldstraße 59</t>
  </si>
  <si>
    <t xml:space="preserve">83a</t>
  </si>
  <si>
    <t xml:space="preserve">Rockwinkel 83a</t>
  </si>
  <si>
    <t xml:space="preserve">53.084286</t>
  </si>
  <si>
    <t xml:space="preserve">8.937064</t>
  </si>
  <si>
    <t xml:space="preserve">Mühlenweg 13</t>
  </si>
  <si>
    <t xml:space="preserve">83c</t>
  </si>
  <si>
    <t xml:space="preserve">Parkaufseher</t>
  </si>
  <si>
    <t xml:space="preserve">Rockwinkel 83c</t>
  </si>
  <si>
    <t xml:space="preserve">Kiekhöfer</t>
  </si>
  <si>
    <t xml:space="preserve">W. C. E.</t>
  </si>
  <si>
    <t xml:space="preserve">53.084507</t>
  </si>
  <si>
    <t xml:space="preserve">8.936992</t>
  </si>
  <si>
    <t xml:space="preserve">Mühlenweg 15</t>
  </si>
  <si>
    <t xml:space="preserve">83d</t>
  </si>
  <si>
    <t xml:space="preserve">Kruse</t>
  </si>
  <si>
    <t xml:space="preserve">Rockwinkel 83d</t>
  </si>
  <si>
    <t xml:space="preserve">53.08519</t>
  </si>
  <si>
    <t xml:space="preserve">8.93981</t>
  </si>
  <si>
    <t xml:space="preserve">Mühlenfeldstraße 60</t>
  </si>
  <si>
    <t xml:space="preserve">83e</t>
  </si>
  <si>
    <t xml:space="preserve">Heinson</t>
  </si>
  <si>
    <t xml:space="preserve">Rockwinkel 83e</t>
  </si>
  <si>
    <t xml:space="preserve">53.085502</t>
  </si>
  <si>
    <t xml:space="preserve">8.941219</t>
  </si>
  <si>
    <t xml:space="preserve">Auf der Haide 52</t>
  </si>
  <si>
    <t xml:space="preserve">83f</t>
  </si>
  <si>
    <t xml:space="preserve">Böcker</t>
  </si>
  <si>
    <t xml:space="preserve">Rockwinkel 83f</t>
  </si>
  <si>
    <t xml:space="preserve">53.08487</t>
  </si>
  <si>
    <t xml:space="preserve">8.93628</t>
  </si>
  <si>
    <t xml:space="preserve">Mühlenweg 20</t>
  </si>
  <si>
    <t xml:space="preserve">Rockwinkel 84</t>
  </si>
  <si>
    <t xml:space="preserve">53.084671</t>
  </si>
  <si>
    <t xml:space="preserve">8.936813</t>
  </si>
  <si>
    <t xml:space="preserve">Mühlenweg 17</t>
  </si>
  <si>
    <t xml:space="preserve">85c</t>
  </si>
  <si>
    <t xml:space="preserve">Rockwinkel 85c</t>
  </si>
  <si>
    <t xml:space="preserve">Mühlenweg 19</t>
  </si>
  <si>
    <t xml:space="preserve">Zacher</t>
  </si>
  <si>
    <t xml:space="preserve">53.085239</t>
  </si>
  <si>
    <t xml:space="preserve">8.939287</t>
  </si>
  <si>
    <t xml:space="preserve">Mühlenfeldstraße 57</t>
  </si>
  <si>
    <t xml:space="preserve">85d</t>
  </si>
  <si>
    <t xml:space="preserve">Rockwinkel 85d</t>
  </si>
  <si>
    <t xml:space="preserve">53.085927</t>
  </si>
  <si>
    <t xml:space="preserve">8.938398</t>
  </si>
  <si>
    <t xml:space="preserve">Mühlenfeldstraße 49</t>
  </si>
  <si>
    <t xml:space="preserve">Waldhausen</t>
  </si>
  <si>
    <t xml:space="preserve">M.</t>
  </si>
  <si>
    <t xml:space="preserve">Rockwinkel 86</t>
  </si>
  <si>
    <t xml:space="preserve">53.0853</t>
  </si>
  <si>
    <t xml:space="preserve">8.93838</t>
  </si>
  <si>
    <t xml:space="preserve">Mühlenfeldstraße 51</t>
  </si>
  <si>
    <t xml:space="preserve">86a</t>
  </si>
  <si>
    <t xml:space="preserve">Heuer</t>
  </si>
  <si>
    <t xml:space="preserve">Rockwinkel 86a</t>
  </si>
  <si>
    <t xml:space="preserve">53.086367</t>
  </si>
  <si>
    <t xml:space="preserve">8.93601</t>
  </si>
  <si>
    <t xml:space="preserve">Mühlenweg 34</t>
  </si>
  <si>
    <t xml:space="preserve">Mühlenbesitzer</t>
  </si>
  <si>
    <t xml:space="preserve">Rockwinkel 87</t>
  </si>
  <si>
    <t xml:space="preserve">J. C.</t>
  </si>
  <si>
    <t xml:space="preserve">53.086627</t>
  </si>
  <si>
    <t xml:space="preserve">8.939157</t>
  </si>
  <si>
    <t xml:space="preserve">Mühlenfeldstraße 46</t>
  </si>
  <si>
    <t xml:space="preserve">Rockwinkel 87a</t>
  </si>
  <si>
    <t xml:space="preserve">53.0865</t>
  </si>
  <si>
    <t xml:space="preserve">8.93941</t>
  </si>
  <si>
    <t xml:space="preserve">Mühlenfeldstraße 48</t>
  </si>
  <si>
    <t xml:space="preserve">Rusch</t>
  </si>
  <si>
    <t xml:space="preserve">Rockwinkel 87b</t>
  </si>
  <si>
    <t xml:space="preserve">53.08731</t>
  </si>
  <si>
    <t xml:space="preserve">8.93967</t>
  </si>
  <si>
    <t xml:space="preserve">Mühlenfeldstraße 42</t>
  </si>
  <si>
    <t xml:space="preserve">Suling</t>
  </si>
  <si>
    <t xml:space="preserve">Rockwinkel 88</t>
  </si>
  <si>
    <t xml:space="preserve">53.08756</t>
  </si>
  <si>
    <t xml:space="preserve">8.93876</t>
  </si>
  <si>
    <t xml:space="preserve">Mühlenfeldstraße 38</t>
  </si>
  <si>
    <t xml:space="preserve">Rockwinkel 89</t>
  </si>
  <si>
    <t xml:space="preserve">53.087688</t>
  </si>
  <si>
    <t xml:space="preserve">8.938941</t>
  </si>
  <si>
    <t xml:space="preserve">Mühlenfeldstraße 36</t>
  </si>
  <si>
    <t xml:space="preserve">Rockwinkel 90</t>
  </si>
  <si>
    <t xml:space="preserve">53.087716</t>
  </si>
  <si>
    <t xml:space="preserve">8.938371</t>
  </si>
  <si>
    <t xml:space="preserve">Mühlenfeldstraße 34</t>
  </si>
  <si>
    <t xml:space="preserve">90a</t>
  </si>
  <si>
    <t xml:space="preserve">Rockwinkel 90a</t>
  </si>
  <si>
    <t xml:space="preserve">53.08868</t>
  </si>
  <si>
    <t xml:space="preserve">8.9369</t>
  </si>
  <si>
    <t xml:space="preserve">Mühlenfeldstraße 23</t>
  </si>
  <si>
    <t xml:space="preserve">Thomas</t>
  </si>
  <si>
    <t xml:space="preserve">Rockwinkel 91</t>
  </si>
  <si>
    <t xml:space="preserve">53.088645</t>
  </si>
  <si>
    <t xml:space="preserve">8.937764</t>
  </si>
  <si>
    <t xml:space="preserve">Mühlenfeldstraße 22</t>
  </si>
  <si>
    <t xml:space="preserve">91b</t>
  </si>
  <si>
    <t xml:space="preserve">And.</t>
  </si>
  <si>
    <t xml:space="preserve">Rockwinkel 91b</t>
  </si>
  <si>
    <t xml:space="preserve">53.08889</t>
  </si>
  <si>
    <t xml:space="preserve">8.93667</t>
  </si>
  <si>
    <t xml:space="preserve">Mühlenfeldstraße 21</t>
  </si>
  <si>
    <t xml:space="preserve">91d</t>
  </si>
  <si>
    <t xml:space="preserve">Rockwinkel 91d</t>
  </si>
  <si>
    <t xml:space="preserve">Schneidermeister</t>
  </si>
  <si>
    <t xml:space="preserve">53.08919</t>
  </si>
  <si>
    <t xml:space="preserve">8.93636</t>
  </si>
  <si>
    <t xml:space="preserve">Mühlenfeldstraße 15</t>
  </si>
  <si>
    <t xml:space="preserve">91h</t>
  </si>
  <si>
    <t xml:space="preserve">Eschrich</t>
  </si>
  <si>
    <t xml:space="preserve">Barbier u. Friseur</t>
  </si>
  <si>
    <t xml:space="preserve">Rockwinkel 91h</t>
  </si>
  <si>
    <t xml:space="preserve">53.089306</t>
  </si>
  <si>
    <t xml:space="preserve">8.93624</t>
  </si>
  <si>
    <t xml:space="preserve">Mühlenfeldstraße 13</t>
  </si>
  <si>
    <t xml:space="preserve">91i</t>
  </si>
  <si>
    <t xml:space="preserve">Korbmacher</t>
  </si>
  <si>
    <t xml:space="preserve">Rockwinkel 91i</t>
  </si>
  <si>
    <t xml:space="preserve">53.08946</t>
  </si>
  <si>
    <t xml:space="preserve">8.93609</t>
  </si>
  <si>
    <t xml:space="preserve">Mühlenfeldstraße 11</t>
  </si>
  <si>
    <t xml:space="preserve">91k</t>
  </si>
  <si>
    <t xml:space="preserve">Schuhmachermeister</t>
  </si>
  <si>
    <t xml:space="preserve">Rockwinkel 91k</t>
  </si>
  <si>
    <t xml:space="preserve">53.089578</t>
  </si>
  <si>
    <t xml:space="preserve">8.936004</t>
  </si>
  <si>
    <t xml:space="preserve">Mühlenfeldstraße 9</t>
  </si>
  <si>
    <t xml:space="preserve">91l</t>
  </si>
  <si>
    <t xml:space="preserve">Bornhöft</t>
  </si>
  <si>
    <t xml:space="preserve">Rockwinkel 91l</t>
  </si>
  <si>
    <t xml:space="preserve">91m</t>
  </si>
  <si>
    <t xml:space="preserve">53.08971</t>
  </si>
  <si>
    <t xml:space="preserve">8.9359</t>
  </si>
  <si>
    <t xml:space="preserve">Mühlenfeldstraße 7</t>
  </si>
  <si>
    <t xml:space="preserve">91n</t>
  </si>
  <si>
    <t xml:space="preserve">Gerdes</t>
  </si>
  <si>
    <t xml:space="preserve">Klempnermeister</t>
  </si>
  <si>
    <t xml:space="preserve">Rockwinkel 91n</t>
  </si>
  <si>
    <t xml:space="preserve">53.0891</t>
  </si>
  <si>
    <t xml:space="preserve">8.93649</t>
  </si>
  <si>
    <t xml:space="preserve">Mühlenfeldstraße 17</t>
  </si>
  <si>
    <t xml:space="preserve">91o</t>
  </si>
  <si>
    <t xml:space="preserve">Rockwinkel 91o</t>
  </si>
  <si>
    <t xml:space="preserve">53.090712</t>
  </si>
  <si>
    <t xml:space="preserve">8.937265</t>
  </si>
  <si>
    <t xml:space="preserve">Oberneulander Landstraße 40</t>
  </si>
  <si>
    <t xml:space="preserve">Heinr. Ludw.</t>
  </si>
  <si>
    <t xml:space="preserve">Oberlehrer</t>
  </si>
  <si>
    <t xml:space="preserve">Rockwinkel 92</t>
  </si>
  <si>
    <t xml:space="preserve">53.09039</t>
  </si>
  <si>
    <t xml:space="preserve">8.93695</t>
  </si>
  <si>
    <t xml:space="preserve">Oberneulander Landstraße 36</t>
  </si>
  <si>
    <t xml:space="preserve">Rockwinkel 92 Schule</t>
  </si>
  <si>
    <t xml:space="preserve">53.08982</t>
  </si>
  <si>
    <t xml:space="preserve">8.93563</t>
  </si>
  <si>
    <t xml:space="preserve">Mühlenfeldstraße 5</t>
  </si>
  <si>
    <t xml:space="preserve">92b</t>
  </si>
  <si>
    <t xml:space="preserve">Wienholz</t>
  </si>
  <si>
    <t xml:space="preserve">Rockwinkel 92b</t>
  </si>
  <si>
    <t xml:space="preserve">Willenbrock</t>
  </si>
  <si>
    <t xml:space="preserve">53.09089</t>
  </si>
  <si>
    <t xml:space="preserve">8.93679</t>
  </si>
  <si>
    <t xml:space="preserve">Oberneulander Landstraße 42</t>
  </si>
  <si>
    <t xml:space="preserve">Schulze</t>
  </si>
  <si>
    <t xml:space="preserve">Sattlermeister</t>
  </si>
  <si>
    <t xml:space="preserve">Rockwinkel 93</t>
  </si>
  <si>
    <t xml:space="preserve">53.090798</t>
  </si>
  <si>
    <t xml:space="preserve">8.936489</t>
  </si>
  <si>
    <t xml:space="preserve">Rockwinkeler Chaussee 3</t>
  </si>
  <si>
    <t xml:space="preserve">93A</t>
  </si>
  <si>
    <t xml:space="preserve">Dannies</t>
  </si>
  <si>
    <t xml:space="preserve">Pensionär</t>
  </si>
  <si>
    <t xml:space="preserve">Rockwinkel 93A</t>
  </si>
  <si>
    <t xml:space="preserve">Beta</t>
  </si>
  <si>
    <t xml:space="preserve">Manufakturwarengeschäft</t>
  </si>
  <si>
    <t xml:space="preserve">53.090658</t>
  </si>
  <si>
    <t xml:space="preserve">8.934955</t>
  </si>
  <si>
    <t xml:space="preserve">Rockwinkeler Chaussee 13</t>
  </si>
  <si>
    <t xml:space="preserve">Rockwinkel 94</t>
  </si>
  <si>
    <t xml:space="preserve">53.090444</t>
  </si>
  <si>
    <t xml:space="preserve">8.935239</t>
  </si>
  <si>
    <t xml:space="preserve">Rockwinkeler Chaussee 11</t>
  </si>
  <si>
    <t xml:space="preserve">94c</t>
  </si>
  <si>
    <t xml:space="preserve">Klarmann</t>
  </si>
  <si>
    <t xml:space="preserve">Rockwinkel 94c</t>
  </si>
  <si>
    <t xml:space="preserve">53.090644</t>
  </si>
  <si>
    <t xml:space="preserve">8.934479</t>
  </si>
  <si>
    <t xml:space="preserve">Rockwinkeler Chaussee 17</t>
  </si>
  <si>
    <t xml:space="preserve">Röhrs</t>
  </si>
  <si>
    <t xml:space="preserve">J. H. B.</t>
  </si>
  <si>
    <t xml:space="preserve">Rockwinkel 95</t>
  </si>
  <si>
    <t xml:space="preserve">A. C.</t>
  </si>
  <si>
    <t xml:space="preserve">Jacob</t>
  </si>
  <si>
    <t xml:space="preserve">53.09006</t>
  </si>
  <si>
    <t xml:space="preserve">8.93405</t>
  </si>
  <si>
    <t xml:space="preserve">Rockwinkeler Chaussee 18</t>
  </si>
  <si>
    <t xml:space="preserve">95c/d</t>
  </si>
  <si>
    <t xml:space="preserve">Hibbeler</t>
  </si>
  <si>
    <t xml:space="preserve">Monteur</t>
  </si>
  <si>
    <t xml:space="preserve">Rockwinkel 95c/d</t>
  </si>
  <si>
    <t xml:space="preserve">53.09004</t>
  </si>
  <si>
    <t xml:space="preserve">8.93394</t>
  </si>
  <si>
    <t xml:space="preserve">Rockwinkeler Chaussee 20</t>
  </si>
  <si>
    <t xml:space="preserve">95d</t>
  </si>
  <si>
    <t xml:space="preserve">Handlungsgehilfe</t>
  </si>
  <si>
    <t xml:space="preserve">Rockwinkel 95d</t>
  </si>
  <si>
    <t xml:space="preserve">53.09001</t>
  </si>
  <si>
    <t xml:space="preserve">8.93378</t>
  </si>
  <si>
    <t xml:space="preserve">Rockwinkeler Chaussee 22</t>
  </si>
  <si>
    <t xml:space="preserve">95e</t>
  </si>
  <si>
    <t xml:space="preserve">Postbote a. D.</t>
  </si>
  <si>
    <t xml:space="preserve">Rockwinkel 95e</t>
  </si>
  <si>
    <t xml:space="preserve">53.09</t>
  </si>
  <si>
    <t xml:space="preserve">8.93368</t>
  </si>
  <si>
    <t xml:space="preserve">Rockwinkeler Chaussee 24</t>
  </si>
  <si>
    <t xml:space="preserve">95f</t>
  </si>
  <si>
    <t xml:space="preserve">Siegmüller</t>
  </si>
  <si>
    <t xml:space="preserve">Bahnsteig-Schaffner</t>
  </si>
  <si>
    <t xml:space="preserve">Rockwinkel 95f</t>
  </si>
  <si>
    <t xml:space="preserve">53.089937</t>
  </si>
  <si>
    <t xml:space="preserve">8.933497</t>
  </si>
  <si>
    <t xml:space="preserve">Rockwinkeler Chaussee 26</t>
  </si>
  <si>
    <t xml:space="preserve">95g</t>
  </si>
  <si>
    <t xml:space="preserve">Marquard</t>
  </si>
  <si>
    <t xml:space="preserve">Rockwinkel 95g</t>
  </si>
  <si>
    <t xml:space="preserve">53.089914</t>
  </si>
  <si>
    <t xml:space="preserve">8.93339</t>
  </si>
  <si>
    <t xml:space="preserve">95h</t>
  </si>
  <si>
    <t xml:space="preserve">Klatte</t>
  </si>
  <si>
    <t xml:space="preserve">Rockwinkel 95h</t>
  </si>
  <si>
    <t xml:space="preserve">53.09044</t>
  </si>
  <si>
    <t xml:space="preserve">8.93407</t>
  </si>
  <si>
    <t xml:space="preserve">Rockwinkeler Chaussee 19</t>
  </si>
  <si>
    <t xml:space="preserve">95i</t>
  </si>
  <si>
    <t xml:space="preserve">Backhoff</t>
  </si>
  <si>
    <t xml:space="preserve">C. A. J.</t>
  </si>
  <si>
    <t xml:space="preserve">Apotheker</t>
  </si>
  <si>
    <t xml:space="preserve">Rockwinkel 95i</t>
  </si>
  <si>
    <t xml:space="preserve">53.090465</t>
  </si>
  <si>
    <t xml:space="preserve">8.933494</t>
  </si>
  <si>
    <t xml:space="preserve">Rockwinkeler Chaussee 21</t>
  </si>
  <si>
    <t xml:space="preserve">95k</t>
  </si>
  <si>
    <t xml:space="preserve">Haering</t>
  </si>
  <si>
    <t xml:space="preserve">Architekt</t>
  </si>
  <si>
    <t xml:space="preserve">Rockwinkel 95k</t>
  </si>
  <si>
    <t xml:space="preserve">53.08861</t>
  </si>
  <si>
    <t xml:space="preserve">8.933</t>
  </si>
  <si>
    <t xml:space="preserve">Rockwinkeler Chaussee 42</t>
  </si>
  <si>
    <t xml:space="preserve">Bahnhofsgebäude</t>
  </si>
  <si>
    <t xml:space="preserve">Rockwinkel 96</t>
  </si>
  <si>
    <t xml:space="preserve">Hagendorf</t>
  </si>
  <si>
    <t xml:space="preserve">G. F.</t>
  </si>
  <si>
    <t xml:space="preserve">Stations-Vorsteher</t>
  </si>
  <si>
    <t xml:space="preserve">König</t>
  </si>
  <si>
    <t xml:space="preserve">Stationsdiätar</t>
  </si>
  <si>
    <t xml:space="preserve">Trümper</t>
  </si>
  <si>
    <t xml:space="preserve">Ober-Postassistent</t>
  </si>
  <si>
    <t xml:space="preserve">53.091279</t>
  </si>
  <si>
    <t xml:space="preserve">8.934075</t>
  </si>
  <si>
    <t xml:space="preserve">Rockwinkeler Chaussee 15</t>
  </si>
  <si>
    <t xml:space="preserve">Rockwinkel 97</t>
  </si>
  <si>
    <t xml:space="preserve">53.09152</t>
  </si>
  <si>
    <t xml:space="preserve">8.93509</t>
  </si>
  <si>
    <t xml:space="preserve">Oberneulander Landstraße 50</t>
  </si>
  <si>
    <t xml:space="preserve">Rockwinkel 98(50)</t>
  </si>
  <si>
    <t xml:space="preserve">53.091723</t>
  </si>
  <si>
    <t xml:space="preserve">8.934892</t>
  </si>
  <si>
    <t xml:space="preserve">Oberneulander Landstraße 52</t>
  </si>
  <si>
    <t xml:space="preserve">Rockwinkel 98(52)</t>
  </si>
  <si>
    <t xml:space="preserve">53.09171</t>
  </si>
  <si>
    <t xml:space="preserve">8.93416</t>
  </si>
  <si>
    <t xml:space="preserve">Oberneulander Landstraße 54</t>
  </si>
  <si>
    <t xml:space="preserve">Kleist</t>
  </si>
  <si>
    <t xml:space="preserve">Theodor</t>
  </si>
  <si>
    <t xml:space="preserve">Rockwinkel 99</t>
  </si>
  <si>
    <t xml:space="preserve">Wiesenhaver</t>
  </si>
  <si>
    <t xml:space="preserve">Karl</t>
  </si>
  <si>
    <t xml:space="preserve">8.93372</t>
  </si>
  <si>
    <t xml:space="preserve">Oberneulander Landstraße 58</t>
  </si>
  <si>
    <t xml:space="preserve">Rockwinkel 100</t>
  </si>
  <si>
    <t xml:space="preserve">Ripper</t>
  </si>
  <si>
    <t xml:space="preserve">53.091775</t>
  </si>
  <si>
    <t xml:space="preserve">8.932777</t>
  </si>
  <si>
    <t xml:space="preserve">Oberneulander Landstraße 64</t>
  </si>
  <si>
    <t xml:space="preserve">100A</t>
  </si>
  <si>
    <t xml:space="preserve">Theye</t>
  </si>
  <si>
    <t xml:space="preserve">Alex</t>
  </si>
  <si>
    <t xml:space="preserve">Rockwinkel 100A</t>
  </si>
  <si>
    <t xml:space="preserve">100B</t>
  </si>
  <si>
    <t xml:space="preserve">53.092531</t>
  </si>
  <si>
    <t xml:space="preserve">8.933459</t>
  </si>
  <si>
    <t xml:space="preserve">Oberneulander Landstraße 62</t>
  </si>
  <si>
    <t xml:space="preserve">Mindermann</t>
  </si>
  <si>
    <t xml:space="preserve">Rockwinkel 101</t>
  </si>
  <si>
    <t xml:space="preserve">53.093054</t>
  </si>
  <si>
    <t xml:space="preserve">8.931547</t>
  </si>
  <si>
    <t xml:space="preserve">Oberneulander Landstraße 70</t>
  </si>
  <si>
    <t xml:space="preserve">Hinrich</t>
  </si>
  <si>
    <t xml:space="preserve">Rockwinkel 102</t>
  </si>
  <si>
    <t xml:space="preserve">Holler</t>
  </si>
  <si>
    <t xml:space="preserve">53.09588</t>
  </si>
  <si>
    <t xml:space="preserve">8.92872</t>
  </si>
  <si>
    <t xml:space="preserve">Oberneulander Landstraße 94</t>
  </si>
  <si>
    <t xml:space="preserve">Schwertfeger</t>
  </si>
  <si>
    <t xml:space="preserve">Rockwinkel 103</t>
  </si>
  <si>
    <t xml:space="preserve">53.09633</t>
  </si>
  <si>
    <t xml:space="preserve">8.92779</t>
  </si>
  <si>
    <t xml:space="preserve">Oberneulander Landstraße 98</t>
  </si>
  <si>
    <t xml:space="preserve">Konitzky</t>
  </si>
  <si>
    <t xml:space="preserve">Rockwinkel 104</t>
  </si>
  <si>
    <t xml:space="preserve">53.096138</t>
  </si>
  <si>
    <t xml:space="preserve">8.925955</t>
  </si>
  <si>
    <t xml:space="preserve">Oberneulander Landstraße 100</t>
  </si>
  <si>
    <t xml:space="preserve">Rockwinkel 105/100</t>
  </si>
  <si>
    <t xml:space="preserve">53.096558</t>
  </si>
  <si>
    <t xml:space="preserve">8.927572</t>
  </si>
  <si>
    <t xml:space="preserve">Oberneulander Landstraße 104</t>
  </si>
  <si>
    <t xml:space="preserve">Grimm</t>
  </si>
  <si>
    <t xml:space="preserve">Rockwinkel 105/104</t>
  </si>
  <si>
    <t xml:space="preserve">53.096202</t>
  </si>
  <si>
    <t xml:space="preserve">8.925901</t>
  </si>
  <si>
    <t xml:space="preserve">Oberneulander Landstraße 102</t>
  </si>
  <si>
    <t xml:space="preserve">105c</t>
  </si>
  <si>
    <t xml:space="preserve">Rockwinkel 105c</t>
  </si>
  <si>
    <t xml:space="preserve">53.097546</t>
  </si>
  <si>
    <t xml:space="preserve">8.92567</t>
  </si>
  <si>
    <t xml:space="preserve">Oberneulander Landstraße 112</t>
  </si>
  <si>
    <t xml:space="preserve">Rockwinkel 106</t>
  </si>
  <si>
    <t xml:space="preserve">53.09735</t>
  </si>
  <si>
    <t xml:space="preserve">8.921354</t>
  </si>
  <si>
    <t xml:space="preserve">Oberneulander Landstraße 116</t>
  </si>
  <si>
    <t xml:space="preserve">Fritze</t>
  </si>
  <si>
    <t xml:space="preserve">Rich.</t>
  </si>
  <si>
    <t xml:space="preserve">Rockwinkel 107</t>
  </si>
  <si>
    <t xml:space="preserve">53.096962</t>
  </si>
  <si>
    <t xml:space="preserve">8.921617</t>
  </si>
  <si>
    <t xml:space="preserve">Oberneulander Landstraße 114</t>
  </si>
  <si>
    <t xml:space="preserve">107a</t>
  </si>
  <si>
    <t xml:space="preserve">Rockwinkel 107a</t>
  </si>
  <si>
    <t xml:space="preserve">53.096212</t>
  </si>
  <si>
    <t xml:space="preserve">8.923485</t>
  </si>
  <si>
    <t xml:space="preserve">Oberneulander Landstraße 108</t>
  </si>
  <si>
    <t xml:space="preserve">107b</t>
  </si>
  <si>
    <t xml:space="preserve">Rockwinkel 107b</t>
  </si>
  <si>
    <t xml:space="preserve">53.098569</t>
  </si>
  <si>
    <t xml:space="preserve">8.922571</t>
  </si>
  <si>
    <t xml:space="preserve">Oberneulander Landstraße 120</t>
  </si>
  <si>
    <t xml:space="preserve">Hente</t>
  </si>
  <si>
    <t xml:space="preserve">Johann Her.</t>
  </si>
  <si>
    <t xml:space="preserve">Rockwinkel 108</t>
  </si>
  <si>
    <t xml:space="preserve">53.098699</t>
  </si>
  <si>
    <t xml:space="preserve">8.922303</t>
  </si>
  <si>
    <t xml:space="preserve">Oberneulander Landstraße 122</t>
  </si>
  <si>
    <t xml:space="preserve">108a</t>
  </si>
  <si>
    <t xml:space="preserve">Nullmeyer</t>
  </si>
  <si>
    <t xml:space="preserve">Rockwinkel 108a</t>
  </si>
  <si>
    <t xml:space="preserve">53.098495</t>
  </si>
  <si>
    <t xml:space="preserve">8.920961</t>
  </si>
  <si>
    <t xml:space="preserve">Oberneulander Landstraße 124</t>
  </si>
  <si>
    <t xml:space="preserve">Havers</t>
  </si>
  <si>
    <t xml:space="preserve">Rockwinkel 109</t>
  </si>
  <si>
    <t xml:space="preserve">53.098337</t>
  </si>
  <si>
    <t xml:space="preserve">8.919765</t>
  </si>
  <si>
    <t xml:space="preserve">Oberneulander Landstraße 126</t>
  </si>
  <si>
    <t xml:space="preserve">109a</t>
  </si>
  <si>
    <t xml:space="preserve">Petersen</t>
  </si>
  <si>
    <t xml:space="preserve">Rockwinkel 109a</t>
  </si>
  <si>
    <t xml:space="preserve">53.09923</t>
  </si>
  <si>
    <t xml:space="preserve">8.920313</t>
  </si>
  <si>
    <t xml:space="preserve">Oberneulander Landstraße 132</t>
  </si>
  <si>
    <t xml:space="preserve">110a/c</t>
  </si>
  <si>
    <t xml:space="preserve">Richter</t>
  </si>
  <si>
    <t xml:space="preserve">Rockwinkel 110a/c</t>
  </si>
  <si>
    <t xml:space="preserve">53.099172</t>
  </si>
  <si>
    <t xml:space="preserve">8.921188</t>
  </si>
  <si>
    <t xml:space="preserve">Oberneulander Landstraße 130</t>
  </si>
  <si>
    <t xml:space="preserve">110b</t>
  </si>
  <si>
    <t xml:space="preserve">Hüsing</t>
  </si>
  <si>
    <t xml:space="preserve">Rockwinkel 110b</t>
  </si>
  <si>
    <t xml:space="preserve">Oberneulander Landstraße 128</t>
  </si>
  <si>
    <t xml:space="preserve">53.09951</t>
  </si>
  <si>
    <t xml:space="preserve">8.918736</t>
  </si>
  <si>
    <t xml:space="preserve">Oberneulander Landstraße 136</t>
  </si>
  <si>
    <t xml:space="preserve">Marwede</t>
  </si>
  <si>
    <t xml:space="preserve">Rockwinkel 111</t>
  </si>
  <si>
    <t xml:space="preserve">53.09918</t>
  </si>
  <si>
    <t xml:space="preserve">8.917524</t>
  </si>
  <si>
    <t xml:space="preserve">Oberneulander Landstraße 138</t>
  </si>
  <si>
    <t xml:space="preserve">111a</t>
  </si>
  <si>
    <t xml:space="preserve">Cord</t>
  </si>
  <si>
    <t xml:space="preserve">Rockwinkel 111a</t>
  </si>
  <si>
    <t xml:space="preserve">53.100063</t>
  </si>
  <si>
    <t xml:space="preserve">8.918326</t>
  </si>
  <si>
    <t xml:space="preserve">Oberneulander Landstraße 142</t>
  </si>
  <si>
    <t xml:space="preserve">Fr. Wilh.</t>
  </si>
  <si>
    <t xml:space="preserve">Rockwinkel 112</t>
  </si>
  <si>
    <t xml:space="preserve">Winnenbrock</t>
  </si>
  <si>
    <t xml:space="preserve">Baumschulbesitzer</t>
  </si>
  <si>
    <t xml:space="preserve">53.10009</t>
  </si>
  <si>
    <t xml:space="preserve">8.91889</t>
  </si>
  <si>
    <t xml:space="preserve">Oberneulander Landstraße 140</t>
  </si>
  <si>
    <t xml:space="preserve">112b</t>
  </si>
  <si>
    <t xml:space="preserve">Rockwinkel 112b</t>
  </si>
  <si>
    <t xml:space="preserve">53.101587</t>
  </si>
  <si>
    <t xml:space="preserve">8.913813</t>
  </si>
  <si>
    <t xml:space="preserve">Oberneulander Landstraße 156</t>
  </si>
  <si>
    <t xml:space="preserve">112c</t>
  </si>
  <si>
    <t xml:space="preserve">Nixdorf</t>
  </si>
  <si>
    <t xml:space="preserve">Rockwinkel 112c</t>
  </si>
  <si>
    <t xml:space="preserve">53.10166</t>
  </si>
  <si>
    <t xml:space="preserve">8.90982</t>
  </si>
  <si>
    <t xml:space="preserve">Oberneulander Chaussee 81</t>
  </si>
  <si>
    <t xml:space="preserve">Rockwinkel 113</t>
  </si>
  <si>
    <t xml:space="preserve">Nullmeier</t>
  </si>
  <si>
    <t xml:space="preserve">53.1025</t>
  </si>
  <si>
    <t xml:space="preserve">8.91125</t>
  </si>
  <si>
    <t xml:space="preserve">Oberneulander Chaussee 94</t>
  </si>
  <si>
    <t xml:space="preserve">Schilling</t>
  </si>
  <si>
    <t xml:space="preserve">H. W.</t>
  </si>
  <si>
    <t xml:space="preserve">Bäckerei</t>
  </si>
  <si>
    <t xml:space="preserve">Rockwinkel 115</t>
  </si>
  <si>
    <t xml:space="preserve">53.102416</t>
  </si>
  <si>
    <t xml:space="preserve">8.910033</t>
  </si>
  <si>
    <t xml:space="preserve">Oberneulander Landstraße 168</t>
  </si>
  <si>
    <t xml:space="preserve">Rockwinkel 116</t>
  </si>
  <si>
    <t xml:space="preserve">Oberneulander Landstraße 166</t>
  </si>
  <si>
    <t xml:space="preserve">Wedemeyer</t>
  </si>
  <si>
    <t xml:space="preserve">53.10271</t>
  </si>
  <si>
    <t xml:space="preserve">8.91019</t>
  </si>
  <si>
    <t xml:space="preserve">Oberneulander Landstraße 170</t>
  </si>
  <si>
    <t xml:space="preserve">Rockwinkel 117</t>
  </si>
  <si>
    <t xml:space="preserve">53.102796</t>
  </si>
  <si>
    <t xml:space="preserve">8.909699</t>
  </si>
  <si>
    <t xml:space="preserve">Oberneulander Landstraße 174</t>
  </si>
  <si>
    <t xml:space="preserve">Rose</t>
  </si>
  <si>
    <t xml:space="preserve">Fuhrmann</t>
  </si>
  <si>
    <t xml:space="preserve">Rockwinkel 118</t>
  </si>
  <si>
    <t xml:space="preserve">Schweers</t>
  </si>
  <si>
    <t xml:space="preserve">53.102758</t>
  </si>
  <si>
    <t xml:space="preserve">8.909949</t>
  </si>
  <si>
    <t xml:space="preserve">Oberneulander Landstraße 172</t>
  </si>
  <si>
    <t xml:space="preserve">118a</t>
  </si>
  <si>
    <t xml:space="preserve">Rockwinkel 118a</t>
  </si>
  <si>
    <t xml:space="preserve">53.1032</t>
  </si>
  <si>
    <t xml:space="preserve">8.90868</t>
  </si>
  <si>
    <t xml:space="preserve">Oberneulander Landstraße 178</t>
  </si>
  <si>
    <t xml:space="preserve">Rockwinkel 119</t>
  </si>
  <si>
    <t xml:space="preserve">53.103371</t>
  </si>
  <si>
    <t xml:space="preserve">8.908047</t>
  </si>
  <si>
    <t xml:space="preserve">Oberneulander Landstraße 182</t>
  </si>
  <si>
    <t xml:space="preserve">119a</t>
  </si>
  <si>
    <t xml:space="preserve">Gerhard</t>
  </si>
  <si>
    <t xml:space="preserve">Rockwinkel 119a</t>
  </si>
  <si>
    <t xml:space="preserve">53.10144</t>
  </si>
  <si>
    <t xml:space="preserve">8.90728</t>
  </si>
  <si>
    <t xml:space="preserve">Oberneulander Chaussee 72</t>
  </si>
  <si>
    <t xml:space="preserve">Rockwinkel 120</t>
  </si>
  <si>
    <t xml:space="preserve">53.101259</t>
  </si>
  <si>
    <t xml:space="preserve">8.906097</t>
  </si>
  <si>
    <t xml:space="preserve">Oberneulander Chaussee 64</t>
  </si>
  <si>
    <t xml:space="preserve">Rockwinkel 121</t>
  </si>
  <si>
    <t xml:space="preserve">53.101288</t>
  </si>
  <si>
    <t xml:space="preserve">8.906241</t>
  </si>
  <si>
    <t xml:space="preserve">Oberneulander Chaussee 66</t>
  </si>
  <si>
    <t xml:space="preserve">121a</t>
  </si>
  <si>
    <t xml:space="preserve">Rockwinkel 121a</t>
  </si>
  <si>
    <t xml:space="preserve">53.101175</t>
  </si>
  <si>
    <t xml:space="preserve">8.905917</t>
  </si>
  <si>
    <t xml:space="preserve">Oberneulander Chaussee 62</t>
  </si>
  <si>
    <t xml:space="preserve">Rockwinkel 122</t>
  </si>
  <si>
    <t xml:space="preserve">Stieglitz</t>
  </si>
  <si>
    <t xml:space="preserve">53.101143</t>
  </si>
  <si>
    <t xml:space="preserve">8.905601</t>
  </si>
  <si>
    <t xml:space="preserve">Oberneulander Chaussee 60</t>
  </si>
  <si>
    <t xml:space="preserve">Rockwinkel 123</t>
  </si>
  <si>
    <t xml:space="preserve">53.101112</t>
  </si>
  <si>
    <t xml:space="preserve">8.905478</t>
  </si>
  <si>
    <t xml:space="preserve">Oberneulander Chaussee 58</t>
  </si>
  <si>
    <t xml:space="preserve">123a</t>
  </si>
  <si>
    <t xml:space="preserve">Basche</t>
  </si>
  <si>
    <t xml:space="preserve">Rockwinkel 123a</t>
  </si>
  <si>
    <t xml:space="preserve">53.101078</t>
  </si>
  <si>
    <t xml:space="preserve">8.905191</t>
  </si>
  <si>
    <t xml:space="preserve">Oberneulander Chaussee 56</t>
  </si>
  <si>
    <t xml:space="preserve">J. G. F.</t>
  </si>
  <si>
    <t xml:space="preserve">Bleicher</t>
  </si>
  <si>
    <t xml:space="preserve">Rockwinkel 124</t>
  </si>
  <si>
    <t xml:space="preserve">53.10101</t>
  </si>
  <si>
    <t xml:space="preserve">8.904982</t>
  </si>
  <si>
    <t xml:space="preserve">Oberneulander Chaussee 52</t>
  </si>
  <si>
    <t xml:space="preserve">Graucop</t>
  </si>
  <si>
    <t xml:space="preserve">Rockwinkel 125</t>
  </si>
  <si>
    <t xml:space="preserve">Kük</t>
  </si>
  <si>
    <t xml:space="preserve">53.100959</t>
  </si>
  <si>
    <t xml:space="preserve">8.904744</t>
  </si>
  <si>
    <t xml:space="preserve">Oberneulander Chaussee 50</t>
  </si>
  <si>
    <t xml:space="preserve">125a</t>
  </si>
  <si>
    <t xml:space="preserve">Röge</t>
  </si>
  <si>
    <t xml:space="preserve">Just. Heinr.</t>
  </si>
  <si>
    <t xml:space="preserve">Wäscherei</t>
  </si>
  <si>
    <t xml:space="preserve">Rockwinkel 125a</t>
  </si>
  <si>
    <t xml:space="preserve">53.100873</t>
  </si>
  <si>
    <t xml:space="preserve">8.904374</t>
  </si>
  <si>
    <t xml:space="preserve">Oberneulander Chaussee 48</t>
  </si>
  <si>
    <t xml:space="preserve">Lilienkamp</t>
  </si>
  <si>
    <t xml:space="preserve">Rockwinkel 126</t>
  </si>
  <si>
    <t xml:space="preserve">53.10078</t>
  </si>
  <si>
    <t xml:space="preserve">8.90401</t>
  </si>
  <si>
    <t xml:space="preserve">Oberneulander Chaussee 44</t>
  </si>
  <si>
    <t xml:space="preserve">Blöhse</t>
  </si>
  <si>
    <t xml:space="preserve">Buchhalter</t>
  </si>
  <si>
    <t xml:space="preserve">Rockwinkel 127</t>
  </si>
  <si>
    <t xml:space="preserve">Riechers</t>
  </si>
  <si>
    <t xml:space="preserve">Kondukteur</t>
  </si>
  <si>
    <t xml:space="preserve">53.10055</t>
  </si>
  <si>
    <t xml:space="preserve">8.90298</t>
  </si>
  <si>
    <t xml:space="preserve">Oberneulander Chaussee 38</t>
  </si>
  <si>
    <t xml:space="preserve">Rath</t>
  </si>
  <si>
    <t xml:space="preserve">Rockwinkel 128</t>
  </si>
  <si>
    <t xml:space="preserve">53.10061</t>
  </si>
  <si>
    <t xml:space="preserve">8.90329</t>
  </si>
  <si>
    <t xml:space="preserve">Oberneulander Chaussee 40</t>
  </si>
  <si>
    <t xml:space="preserve">128a</t>
  </si>
  <si>
    <t xml:space="preserve">Otterstedt</t>
  </si>
  <si>
    <t xml:space="preserve">Rockwinkel 128a</t>
  </si>
  <si>
    <t xml:space="preserve">53.100281</t>
  </si>
  <si>
    <t xml:space="preserve">8.902337</t>
  </si>
  <si>
    <t xml:space="preserve">Apfelallee 2</t>
  </si>
  <si>
    <t xml:space="preserve">Janssen</t>
  </si>
  <si>
    <t xml:space="preserve">Rockwinkel 129</t>
  </si>
  <si>
    <t xml:space="preserve">53.1005</t>
  </si>
  <si>
    <t xml:space="preserve">8.90225</t>
  </si>
  <si>
    <t xml:space="preserve">Apfelallee 4</t>
  </si>
  <si>
    <t xml:space="preserve">129A</t>
  </si>
  <si>
    <t xml:space="preserve">Bischoff</t>
  </si>
  <si>
    <t xml:space="preserve">Rockwinkel 129A</t>
  </si>
  <si>
    <t xml:space="preserve">53.10069</t>
  </si>
  <si>
    <t xml:space="preserve">8.90213</t>
  </si>
  <si>
    <t xml:space="preserve">Apfelallee 6</t>
  </si>
  <si>
    <t xml:space="preserve">Hasch</t>
  </si>
  <si>
    <t xml:space="preserve">Klempner</t>
  </si>
  <si>
    <t xml:space="preserve">Rockwinkel 130</t>
  </si>
  <si>
    <t xml:space="preserve">53.1006</t>
  </si>
  <si>
    <t xml:space="preserve">8.90177</t>
  </si>
  <si>
    <t xml:space="preserve">Apfelallee 6a</t>
  </si>
  <si>
    <t xml:space="preserve">130a</t>
  </si>
  <si>
    <t xml:space="preserve">Antholz</t>
  </si>
  <si>
    <t xml:space="preserve">Rockwinkel 130a</t>
  </si>
  <si>
    <t xml:space="preserve">53.100833</t>
  </si>
  <si>
    <t xml:space="preserve">8.902175</t>
  </si>
  <si>
    <t xml:space="preserve">Apfelallee 8</t>
  </si>
  <si>
    <t xml:space="preserve">Stephan</t>
  </si>
  <si>
    <t xml:space="preserve">Rockwinkel 131</t>
  </si>
  <si>
    <t xml:space="preserve">Harjens</t>
  </si>
  <si>
    <t xml:space="preserve">Sander</t>
  </si>
  <si>
    <t xml:space="preserve">53.10102</t>
  </si>
  <si>
    <t xml:space="preserve">8.90221</t>
  </si>
  <si>
    <t xml:space="preserve">Apfelallee 10</t>
  </si>
  <si>
    <t xml:space="preserve">Rockwinkel 132</t>
  </si>
  <si>
    <t xml:space="preserve">Wilhelm</t>
  </si>
  <si>
    <t xml:space="preserve">53.101165</t>
  </si>
  <si>
    <t xml:space="preserve">8.902136</t>
  </si>
  <si>
    <t xml:space="preserve">Apfelallee 12</t>
  </si>
  <si>
    <t xml:space="preserve">Rockwinkel 133</t>
  </si>
  <si>
    <t xml:space="preserve">53.10116</t>
  </si>
  <si>
    <t xml:space="preserve">8.902587</t>
  </si>
  <si>
    <t xml:space="preserve">Apfelallee 5</t>
  </si>
  <si>
    <t xml:space="preserve">Rockwinkel 134</t>
  </si>
  <si>
    <t xml:space="preserve">53.101253</t>
  </si>
  <si>
    <t xml:space="preserve">8.902602</t>
  </si>
  <si>
    <t xml:space="preserve">Apfelallee 7</t>
  </si>
  <si>
    <t xml:space="preserve">134a</t>
  </si>
  <si>
    <t xml:space="preserve">Rockwinkel 134a</t>
  </si>
  <si>
    <t xml:space="preserve">53.10137</t>
  </si>
  <si>
    <t xml:space="preserve">8.90255</t>
  </si>
  <si>
    <t xml:space="preserve">Apfelallee 9</t>
  </si>
  <si>
    <t xml:space="preserve">134A</t>
  </si>
  <si>
    <t xml:space="preserve">Heimson</t>
  </si>
  <si>
    <t xml:space="preserve">Rockwinkel 134A</t>
  </si>
  <si>
    <t xml:space="preserve">53.10156</t>
  </si>
  <si>
    <t xml:space="preserve">8.90198</t>
  </si>
  <si>
    <t xml:space="preserve">Apfelallee 16</t>
  </si>
  <si>
    <t xml:space="preserve">134B</t>
  </si>
  <si>
    <t xml:space="preserve">Rockwinkel 134B</t>
  </si>
  <si>
    <t xml:space="preserve">53.103453</t>
  </si>
  <si>
    <t xml:space="preserve">8.901378</t>
  </si>
  <si>
    <t xml:space="preserve">Apfelallee 30</t>
  </si>
  <si>
    <t xml:space="preserve">Kinderheilanstalt Holdheim</t>
  </si>
  <si>
    <t xml:space="preserve">Rockwinkel 135</t>
  </si>
  <si>
    <t xml:space="preserve">53.101998</t>
  </si>
  <si>
    <t xml:space="preserve">8.898202</t>
  </si>
  <si>
    <t xml:space="preserve">Am Rüten 33</t>
  </si>
  <si>
    <t xml:space="preserve">135a</t>
  </si>
  <si>
    <t xml:space="preserve">Rockwinkel 138</t>
  </si>
  <si>
    <t xml:space="preserve">53.103392</t>
  </si>
  <si>
    <t xml:space="preserve">8.900695</t>
  </si>
  <si>
    <t xml:space="preserve">Kneuer</t>
  </si>
  <si>
    <t xml:space="preserve">Rockwinkel 135a</t>
  </si>
  <si>
    <t xml:space="preserve">53.102375</t>
  </si>
  <si>
    <t xml:space="preserve">8.898384</t>
  </si>
  <si>
    <t xml:space="preserve">Am Rüten 39</t>
  </si>
  <si>
    <t xml:space="preserve">Tölken</t>
  </si>
  <si>
    <t xml:space="preserve">Rockwinkel 136</t>
  </si>
  <si>
    <t xml:space="preserve">53.1021</t>
  </si>
  <si>
    <t xml:space="preserve">8.898277</t>
  </si>
  <si>
    <t xml:space="preserve">Am Rüten 35</t>
  </si>
  <si>
    <t xml:space="preserve">Frensel</t>
  </si>
  <si>
    <t xml:space="preserve">Karl Christian</t>
  </si>
  <si>
    <t xml:space="preserve">Rockwinkel 137</t>
  </si>
  <si>
    <t xml:space="preserve">53.10181</t>
  </si>
  <si>
    <t xml:space="preserve">8.89811</t>
  </si>
  <si>
    <t xml:space="preserve">Am Rüten 31</t>
  </si>
  <si>
    <t xml:space="preserve">Rockwinkel 139</t>
  </si>
  <si>
    <t xml:space="preserve">53.101759</t>
  </si>
  <si>
    <t xml:space="preserve">8.898107</t>
  </si>
  <si>
    <t xml:space="preserve">Am Rüten 29</t>
  </si>
  <si>
    <t xml:space="preserve">Rockwinkel 139a</t>
  </si>
  <si>
    <t xml:space="preserve">8.898103</t>
  </si>
  <si>
    <t xml:space="preserve">Am Rüten 25</t>
  </si>
  <si>
    <t xml:space="preserve">Rockwinkel 139b</t>
  </si>
  <si>
    <t xml:space="preserve">53.101271</t>
  </si>
  <si>
    <t xml:space="preserve">8.897968</t>
  </si>
  <si>
    <t xml:space="preserve">Am Rüten 23</t>
  </si>
  <si>
    <t xml:space="preserve">Rockwinkel 140</t>
  </si>
  <si>
    <t xml:space="preserve">Schomaker</t>
  </si>
  <si>
    <t xml:space="preserve">53.100819</t>
  </si>
  <si>
    <t xml:space="preserve">8.897764</t>
  </si>
  <si>
    <t xml:space="preserve">Am Rüten 19</t>
  </si>
  <si>
    <t xml:space="preserve">Seifert</t>
  </si>
  <si>
    <t xml:space="preserve">Hauptzollamtsassistent a. D.</t>
  </si>
  <si>
    <t xml:space="preserve">Rockwinkel 141</t>
  </si>
  <si>
    <t xml:space="preserve">53.100369</t>
  </si>
  <si>
    <t xml:space="preserve">8.897786</t>
  </si>
  <si>
    <t xml:space="preserve">Am Rüten 13</t>
  </si>
  <si>
    <t xml:space="preserve">Hasemann</t>
  </si>
  <si>
    <t xml:space="preserve">Rockwinkel 142/13</t>
  </si>
  <si>
    <t xml:space="preserve">53.10051</t>
  </si>
  <si>
    <t xml:space="preserve">8.897558</t>
  </si>
  <si>
    <t xml:space="preserve">Am Rüten 15</t>
  </si>
  <si>
    <t xml:space="preserve">Rockwinkel 142/15</t>
  </si>
  <si>
    <t xml:space="preserve">53.10017</t>
  </si>
  <si>
    <t xml:space="preserve">8.89742</t>
  </si>
  <si>
    <t xml:space="preserve">Am Rüten 11</t>
  </si>
  <si>
    <t xml:space="preserve">Rockwinkel 142c</t>
  </si>
  <si>
    <t xml:space="preserve">Am Rüten 17</t>
  </si>
  <si>
    <t xml:space="preserve">Am Rüten 27</t>
  </si>
  <si>
    <t xml:space="preserve">Kramer</t>
  </si>
  <si>
    <t xml:space="preserve">53.098489</t>
  </si>
  <si>
    <t xml:space="preserve">8.897164</t>
  </si>
  <si>
    <t xml:space="preserve">Oberneulander Chaussee 3</t>
  </si>
  <si>
    <t xml:space="preserve">Hegener</t>
  </si>
  <si>
    <t xml:space="preserve">Ernst Otto</t>
  </si>
  <si>
    <t xml:space="preserve">Rockwinkel 143</t>
  </si>
  <si>
    <t xml:space="preserve">Wohlers</t>
  </si>
  <si>
    <t xml:space="preserve">53.09857</t>
  </si>
  <si>
    <t xml:space="preserve">8.89737</t>
  </si>
  <si>
    <t xml:space="preserve">Oberneulander Chaussee 5</t>
  </si>
  <si>
    <t xml:space="preserve">143a</t>
  </si>
  <si>
    <t xml:space="preserve">Rockwinkel 143a</t>
  </si>
  <si>
    <t xml:space="preserve">53.0987</t>
  </si>
  <si>
    <t xml:space="preserve">8.89791</t>
  </si>
  <si>
    <t xml:space="preserve">Oberneulander Chaussee 7</t>
  </si>
  <si>
    <t xml:space="preserve">Rockwinkel 144</t>
  </si>
  <si>
    <t xml:space="preserve">8.899149</t>
  </si>
  <si>
    <t xml:space="preserve">Rockwinkeler Chaussee 162</t>
  </si>
  <si>
    <t xml:space="preserve">Gerken</t>
  </si>
  <si>
    <t xml:space="preserve">Rockwinkel 145</t>
  </si>
  <si>
    <t xml:space="preserve">53.097838</t>
  </si>
  <si>
    <t xml:space="preserve">8.89935</t>
  </si>
  <si>
    <t xml:space="preserve">Rockwinkeler Chaussee 154</t>
  </si>
  <si>
    <t xml:space="preserve">145a</t>
  </si>
  <si>
    <t xml:space="preserve">Rockwinkel 145a</t>
  </si>
  <si>
    <t xml:space="preserve">53.097938</t>
  </si>
  <si>
    <t xml:space="preserve">8.899257</t>
  </si>
  <si>
    <t xml:space="preserve">Rockwinkeler Chaussee 158</t>
  </si>
  <si>
    <t xml:space="preserve">145b</t>
  </si>
  <si>
    <t xml:space="preserve">Rockwinkel 145b</t>
  </si>
  <si>
    <t xml:space="preserve">53.097792</t>
  </si>
  <si>
    <t xml:space="preserve">8.899408</t>
  </si>
  <si>
    <t xml:space="preserve">Rockwinkeler Chaussee 152</t>
  </si>
  <si>
    <t xml:space="preserve">145c</t>
  </si>
  <si>
    <t xml:space="preserve">Grieme</t>
  </si>
  <si>
    <t xml:space="preserve">Rockwinkel 145c</t>
  </si>
  <si>
    <t xml:space="preserve">53.097986</t>
  </si>
  <si>
    <t xml:space="preserve">8.899198</t>
  </si>
  <si>
    <t xml:space="preserve">Rockwinkeler Chaussee 160</t>
  </si>
  <si>
    <t xml:space="preserve">145d</t>
  </si>
  <si>
    <t xml:space="preserve">Heinr. W.</t>
  </si>
  <si>
    <t xml:space="preserve">Rockwinkel 145d</t>
  </si>
  <si>
    <t xml:space="preserve">53.097889</t>
  </si>
  <si>
    <t xml:space="preserve">8.899306</t>
  </si>
  <si>
    <t xml:space="preserve">Rockwinkeler Chaussee 156</t>
  </si>
  <si>
    <t xml:space="preserve">145e</t>
  </si>
  <si>
    <t xml:space="preserve">Esselmann</t>
  </si>
  <si>
    <t xml:space="preserve">Rockwinkel 145e</t>
  </si>
  <si>
    <t xml:space="preserve">53.099912</t>
  </si>
  <si>
    <t xml:space="preserve">8.902633</t>
  </si>
  <si>
    <t xml:space="preserve">Oberneulander Chaussee 35</t>
  </si>
  <si>
    <t xml:space="preserve">Rockwinkel 146</t>
  </si>
  <si>
    <t xml:space="preserve">53.0998</t>
  </si>
  <si>
    <t xml:space="preserve">8.90227</t>
  </si>
  <si>
    <t xml:space="preserve">Oberneulander Chaussee 33</t>
  </si>
  <si>
    <t xml:space="preserve">Rockwinkel 147</t>
  </si>
  <si>
    <t xml:space="preserve">53.09968</t>
  </si>
  <si>
    <t xml:space="preserve">8.901846</t>
  </si>
  <si>
    <t xml:space="preserve">Oberneulander Chaussee 31</t>
  </si>
  <si>
    <t xml:space="preserve">Pestrup</t>
  </si>
  <si>
    <t xml:space="preserve">Rockwinkel 148</t>
  </si>
  <si>
    <t xml:space="preserve">53.099568</t>
  </si>
  <si>
    <t xml:space="preserve">8.90141</t>
  </si>
  <si>
    <t xml:space="preserve">Oberneulander Chaussee 29</t>
  </si>
  <si>
    <t xml:space="preserve">148A</t>
  </si>
  <si>
    <t xml:space="preserve">Holdt</t>
  </si>
  <si>
    <t xml:space="preserve">Rockwinkel 148A</t>
  </si>
  <si>
    <t xml:space="preserve">53.09948</t>
  </si>
  <si>
    <t xml:space="preserve">8.90092</t>
  </si>
  <si>
    <t xml:space="preserve">Oberneulander Chaussee 27</t>
  </si>
  <si>
    <t xml:space="preserve">148b</t>
  </si>
  <si>
    <t xml:space="preserve">Wiese</t>
  </si>
  <si>
    <t xml:space="preserve">J. R.</t>
  </si>
  <si>
    <t xml:space="preserve">Gendarm a. D.</t>
  </si>
  <si>
    <t xml:space="preserve">Rockwinkel 148b</t>
  </si>
  <si>
    <t xml:space="preserve">53.099008</t>
  </si>
  <si>
    <t xml:space="preserve">8.899065</t>
  </si>
  <si>
    <t xml:space="preserve">Oberneulander Chaussee 13</t>
  </si>
  <si>
    <t xml:space="preserve">Rockwinkel 149</t>
  </si>
  <si>
    <t xml:space="preserve">53.09905</t>
  </si>
  <si>
    <t xml:space="preserve">8.89924</t>
  </si>
  <si>
    <t xml:space="preserve">Oberneulander Chaussee 15</t>
  </si>
  <si>
    <t xml:space="preserve">149B</t>
  </si>
  <si>
    <t xml:space="preserve">Rockwinkel 149B</t>
  </si>
  <si>
    <t xml:space="preserve">53.09915</t>
  </si>
  <si>
    <t xml:space="preserve">8.89968</t>
  </si>
  <si>
    <t xml:space="preserve">Oberneulander Chaussee 19</t>
  </si>
  <si>
    <t xml:space="preserve">149c</t>
  </si>
  <si>
    <t xml:space="preserve">Deer</t>
  </si>
  <si>
    <t xml:space="preserve">Friedrich</t>
  </si>
  <si>
    <t xml:space="preserve">Bote</t>
  </si>
  <si>
    <t xml:space="preserve">Rockwinkel 149c</t>
  </si>
  <si>
    <t xml:space="preserve">53.099191</t>
  </si>
  <si>
    <t xml:space="preserve">8.899928</t>
  </si>
  <si>
    <t xml:space="preserve">Oberneulander Chaussee 21</t>
  </si>
  <si>
    <t xml:space="preserve">149D</t>
  </si>
  <si>
    <t xml:space="preserve">Rockwinkel 149D</t>
  </si>
  <si>
    <t xml:space="preserve">8.90013</t>
  </si>
  <si>
    <t xml:space="preserve">Oberneulander Chaussee 23</t>
  </si>
  <si>
    <t xml:space="preserve">149e</t>
  </si>
  <si>
    <t xml:space="preserve">Rockwinkel 149e</t>
  </si>
  <si>
    <t xml:space="preserve">53.099367</t>
  </si>
  <si>
    <t xml:space="preserve">8.900547</t>
  </si>
  <si>
    <t xml:space="preserve">Oberneulander Chaussee 25</t>
  </si>
  <si>
    <t xml:space="preserve">149f</t>
  </si>
  <si>
    <t xml:space="preserve">Voigts</t>
  </si>
  <si>
    <t xml:space="preserve">Wagenführer</t>
  </si>
  <si>
    <t xml:space="preserve">Rockwinkel 149f</t>
  </si>
  <si>
    <t xml:space="preserve">53.09676</t>
  </si>
  <si>
    <t xml:space="preserve">8.8962</t>
  </si>
  <si>
    <t xml:space="preserve">Achterdiek 20</t>
  </si>
  <si>
    <t xml:space="preserve">Huxoll</t>
  </si>
  <si>
    <t xml:space="preserve">Rockwinkel 3e</t>
  </si>
  <si>
    <t xml:space="preserve">53.09648</t>
  </si>
  <si>
    <t xml:space="preserve">8.896396</t>
  </si>
  <si>
    <t xml:space="preserve">Achterdiek 22</t>
  </si>
  <si>
    <t xml:space="preserve">Brenke</t>
  </si>
  <si>
    <t xml:space="preserve">Max</t>
  </si>
  <si>
    <t xml:space="preserve">Rockwinkel 3f</t>
  </si>
  <si>
    <t xml:space="preserve">53.095699</t>
  </si>
  <si>
    <t xml:space="preserve">8.896924</t>
  </si>
  <si>
    <t xml:space="preserve">Achterdiek 30</t>
  </si>
  <si>
    <t xml:space="preserve">Tesch</t>
  </si>
  <si>
    <t xml:space="preserve">Rockwinkel am Achterdiek 28</t>
  </si>
  <si>
    <t xml:space="preserve">53.08393</t>
  </si>
  <si>
    <t xml:space="preserve">8.90597</t>
  </si>
  <si>
    <t xml:space="preserve">Achterdiek 136</t>
  </si>
  <si>
    <t xml:space="preserve">Asendorf</t>
  </si>
  <si>
    <t xml:space="preserve">Rockwinkel 8g</t>
  </si>
  <si>
    <t xml:space="preserve">53.082471</t>
  </si>
  <si>
    <t xml:space="preserve">8.907499</t>
  </si>
  <si>
    <t xml:space="preserve">Achterdiek 144</t>
  </si>
  <si>
    <t xml:space="preserve">Strombeck</t>
  </si>
  <si>
    <t xml:space="preserve">Rockwinkel 10f</t>
  </si>
  <si>
    <t xml:space="preserve">53.079636</t>
  </si>
  <si>
    <t xml:space="preserve">8.910868</t>
  </si>
  <si>
    <t xml:space="preserve">Achterdiek 172</t>
  </si>
  <si>
    <t xml:space="preserve">Rockwinkel am Achterdiek 162</t>
  </si>
  <si>
    <t xml:space="preserve">53.078796</t>
  </si>
  <si>
    <t xml:space="preserve">8.911543</t>
  </si>
  <si>
    <t xml:space="preserve">Achterdiek 180</t>
  </si>
  <si>
    <t xml:space="preserve">F. W.</t>
  </si>
  <si>
    <t xml:space="preserve">Rockwinkel am Achterdiek 180</t>
  </si>
  <si>
    <t xml:space="preserve">Jehs</t>
  </si>
  <si>
    <t xml:space="preserve">Viohl</t>
  </si>
  <si>
    <t xml:space="preserve">L</t>
  </si>
  <si>
    <t xml:space="preserve">Diedr. jun.</t>
  </si>
  <si>
    <t xml:space="preserve">Frenzel</t>
  </si>
  <si>
    <t xml:space="preserve">Karl Chr.</t>
  </si>
  <si>
    <t xml:space="preserve">Rockwinkel am Achterdiek 20</t>
  </si>
  <si>
    <t xml:space="preserve">Rockwinkel am Achterdiek 22</t>
  </si>
  <si>
    <t xml:space="preserve">Gärtnergehülfe</t>
  </si>
  <si>
    <t xml:space="preserve">Rockwinkel am Achterdiek 136</t>
  </si>
  <si>
    <t xml:space="preserve">Rockwinkel am Achterdiek 144</t>
  </si>
  <si>
    <t xml:space="preserve">E.</t>
  </si>
  <si>
    <t xml:space="preserve">B.</t>
  </si>
  <si>
    <t xml:space="preserve">Dr. H.</t>
  </si>
  <si>
    <t xml:space="preserve">Altenteiler</t>
  </si>
  <si>
    <t xml:space="preserve">Helm</t>
  </si>
  <si>
    <t xml:space="preserve">Ph.</t>
  </si>
  <si>
    <t xml:space="preserve">Böttcher</t>
  </si>
  <si>
    <t xml:space="preserve">K.</t>
  </si>
  <si>
    <t xml:space="preserve">Landwirtschaft</t>
  </si>
  <si>
    <t xml:space="preserve">Tidemann</t>
  </si>
  <si>
    <t xml:space="preserve">Am Haiddamm 54</t>
  </si>
  <si>
    <t xml:space="preserve">Ad.</t>
  </si>
  <si>
    <t xml:space="preserve">Gg.</t>
  </si>
  <si>
    <t xml:space="preserve">Hülfsbahnwärter</t>
  </si>
  <si>
    <t xml:space="preserve">Standesamt</t>
  </si>
  <si>
    <t xml:space="preserve">Ber.</t>
  </si>
  <si>
    <t xml:space="preserve">Matth.</t>
  </si>
  <si>
    <t xml:space="preserve">Helene</t>
  </si>
  <si>
    <t xml:space="preserve">Oberneuland 93</t>
  </si>
  <si>
    <t xml:space="preserve">Schnaars</t>
  </si>
  <si>
    <t xml:space="preserve">Postgehülfe</t>
  </si>
  <si>
    <t xml:space="preserve">L.</t>
  </si>
  <si>
    <t xml:space="preserve">Matrose</t>
  </si>
  <si>
    <t xml:space="preserve">G. R.</t>
  </si>
  <si>
    <t xml:space="preserve">Papiermacher</t>
  </si>
  <si>
    <t xml:space="preserve">J. W.</t>
  </si>
  <si>
    <t xml:space="preserve">Stelter</t>
  </si>
  <si>
    <t xml:space="preserve">Rockwinkel 142</t>
  </si>
  <si>
    <t xml:space="preserve">Jeß</t>
  </si>
  <si>
    <t xml:space="preserve">Kohlwerk</t>
  </si>
  <si>
    <t xml:space="preserve">Agent</t>
  </si>
  <si>
    <t xml:space="preserve">Rockwinkel 141a</t>
  </si>
  <si>
    <t xml:space="preserve">Hilfsbahnwärter</t>
  </si>
  <si>
    <t xml:space="preserve">Staatsbeamter a. D.</t>
  </si>
  <si>
    <t xml:space="preserve">Gartenarbeiter</t>
  </si>
  <si>
    <t xml:space="preserve">Rockwinkel 139c</t>
  </si>
  <si>
    <t xml:space="preserve">Straßenbahnfahrer</t>
  </si>
  <si>
    <t xml:space="preserve">W. J.</t>
  </si>
  <si>
    <t xml:space="preserve">Invalide</t>
  </si>
  <si>
    <t xml:space="preserve">Plaggenmeier</t>
  </si>
  <si>
    <t xml:space="preserve">St.</t>
  </si>
  <si>
    <t xml:space="preserve">Harjes</t>
  </si>
  <si>
    <t xml:space="preserve">Sanders</t>
  </si>
  <si>
    <t xml:space="preserve">Brake</t>
  </si>
  <si>
    <t xml:space="preserve">Diakonissin</t>
  </si>
  <si>
    <t xml:space="preserve">Dickmann</t>
  </si>
  <si>
    <t xml:space="preserve">Graf</t>
  </si>
  <si>
    <t xml:space="preserve">Anna</t>
  </si>
  <si>
    <t xml:space="preserve">Heidemann</t>
  </si>
  <si>
    <t xml:space="preserve">Helkenberg</t>
  </si>
  <si>
    <t xml:space="preserve">Lina</t>
  </si>
  <si>
    <t xml:space="preserve">Kindererholungsheim Holtheim</t>
  </si>
  <si>
    <t xml:space="preserve">Kneule</t>
  </si>
  <si>
    <t xml:space="preserve">Michel</t>
  </si>
  <si>
    <t xml:space="preserve">El.</t>
  </si>
  <si>
    <t xml:space="preserve">Möller</t>
  </si>
  <si>
    <t xml:space="preserve">Mühlenberg</t>
  </si>
  <si>
    <t xml:space="preserve">Schade</t>
  </si>
  <si>
    <t xml:space="preserve">Weinberger</t>
  </si>
  <si>
    <t xml:space="preserve">Witthauer</t>
  </si>
  <si>
    <t xml:space="preserve">T.</t>
  </si>
  <si>
    <t xml:space="preserve">Lüßen</t>
  </si>
  <si>
    <t xml:space="preserve">Ch.</t>
  </si>
  <si>
    <t xml:space="preserve">Frz. Wilh.</t>
  </si>
  <si>
    <t xml:space="preserve">Korrespondent</t>
  </si>
  <si>
    <t xml:space="preserve">Boesche</t>
  </si>
  <si>
    <t xml:space="preserve">Postbote</t>
  </si>
  <si>
    <t xml:space="preserve">Lübeck</t>
  </si>
  <si>
    <t xml:space="preserve">Johanne</t>
  </si>
  <si>
    <t xml:space="preserve">Göhrs</t>
  </si>
  <si>
    <t xml:space="preserve">Berta</t>
  </si>
  <si>
    <t xml:space="preserve">Privatiere</t>
  </si>
  <si>
    <t xml:space="preserve">Dicke</t>
  </si>
  <si>
    <t xml:space="preserve">Cath.</t>
  </si>
  <si>
    <t xml:space="preserve">Möllenkamp</t>
  </si>
  <si>
    <t xml:space="preserve">Rud.</t>
  </si>
  <si>
    <t xml:space="preserve">Bredehorn</t>
  </si>
  <si>
    <t xml:space="preserve">Lübben</t>
  </si>
  <si>
    <t xml:space="preserve">Rob.</t>
  </si>
  <si>
    <t xml:space="preserve">Renken</t>
  </si>
  <si>
    <t xml:space="preserve">Catharine</t>
  </si>
  <si>
    <t xml:space="preserve">Barbier</t>
  </si>
  <si>
    <t xml:space="preserve">Gronau</t>
  </si>
  <si>
    <t xml:space="preserve">Elektromonteur</t>
  </si>
  <si>
    <t xml:space="preserve">Mühlenfeldstraße 32</t>
  </si>
  <si>
    <t xml:space="preserve">C. F.</t>
  </si>
  <si>
    <t xml:space="preserve">Lloydbeamter</t>
  </si>
  <si>
    <t xml:space="preserve">Mühlenfeldstraße 33</t>
  </si>
  <si>
    <t xml:space="preserve">Eisenbahnbeamter</t>
  </si>
  <si>
    <t xml:space="preserve">Lüdecke</t>
  </si>
  <si>
    <t xml:space="preserve">Winter</t>
  </si>
  <si>
    <t xml:space="preserve">Suhling</t>
  </si>
  <si>
    <t xml:space="preserve">Weinküper</t>
  </si>
  <si>
    <t xml:space="preserve">Pang</t>
  </si>
  <si>
    <t xml:space="preserve">Handelsgärtner</t>
  </si>
  <si>
    <t xml:space="preserve">Mühlenfeldstraße 62</t>
  </si>
  <si>
    <t xml:space="preserve">Drahtwaren-Fabrikant</t>
  </si>
  <si>
    <t xml:space="preserve">Ließ</t>
  </si>
  <si>
    <t xml:space="preserve">Richters</t>
  </si>
  <si>
    <t xml:space="preserve">H. jun.</t>
  </si>
  <si>
    <t xml:space="preserve">H. sen.</t>
  </si>
  <si>
    <t xml:space="preserve">Polizeischreiber</t>
  </si>
  <si>
    <t xml:space="preserve">Meinhard</t>
  </si>
  <si>
    <t xml:space="preserve">Trou</t>
  </si>
  <si>
    <t xml:space="preserve">Emil</t>
  </si>
  <si>
    <t xml:space="preserve">Handlungsgehülfe</t>
  </si>
  <si>
    <t xml:space="preserve">Töpel</t>
  </si>
  <si>
    <t xml:space="preserve">Dahl</t>
  </si>
  <si>
    <t xml:space="preserve">Stukenbrock</t>
  </si>
  <si>
    <t xml:space="preserve">Küper</t>
  </si>
  <si>
    <t xml:space="preserve">Telegraphenarbeiter</t>
  </si>
  <si>
    <t xml:space="preserve">Mencke</t>
  </si>
  <si>
    <t xml:space="preserve">Hegner</t>
  </si>
  <si>
    <t xml:space="preserve">O.</t>
  </si>
  <si>
    <t xml:space="preserve">Wallarbeiter</t>
  </si>
  <si>
    <t xml:space="preserve">Joh. sen.</t>
  </si>
  <si>
    <t xml:space="preserve">Derr</t>
  </si>
  <si>
    <t xml:space="preserve">Ferdin.</t>
  </si>
  <si>
    <t xml:space="preserve">Obergärtner</t>
  </si>
  <si>
    <t xml:space="preserve">Kohl</t>
  </si>
  <si>
    <t xml:space="preserve">Ant.</t>
  </si>
  <si>
    <t xml:space="preserve">Reinh.</t>
  </si>
  <si>
    <t xml:space="preserve">Stürken</t>
  </si>
  <si>
    <t xml:space="preserve">Stürmann</t>
  </si>
  <si>
    <t xml:space="preserve">Bocker</t>
  </si>
  <si>
    <t xml:space="preserve">H. H. A.</t>
  </si>
  <si>
    <t xml:space="preserve">Iden</t>
  </si>
  <si>
    <t xml:space="preserve">Straßenbahnschaffner</t>
  </si>
  <si>
    <t xml:space="preserve">Wirtin</t>
  </si>
  <si>
    <t xml:space="preserve">Graucob</t>
  </si>
  <si>
    <t xml:space="preserve">Rüdte</t>
  </si>
  <si>
    <t xml:space="preserve">Joh. Chr.</t>
  </si>
  <si>
    <t xml:space="preserve">Bauarbeiter</t>
  </si>
  <si>
    <t xml:space="preserve">Jac.</t>
  </si>
  <si>
    <t xml:space="preserve">Bäckerei und Landwirtschaft</t>
  </si>
  <si>
    <t xml:space="preserve">Cl.</t>
  </si>
  <si>
    <t xml:space="preserve">Händler</t>
  </si>
  <si>
    <t xml:space="preserve">Ed.</t>
  </si>
  <si>
    <t xml:space="preserve">Martens</t>
  </si>
  <si>
    <t xml:space="preserve">Schult</t>
  </si>
  <si>
    <t xml:space="preserve">Fenker</t>
  </si>
  <si>
    <t xml:space="preserve">Wemken</t>
  </si>
  <si>
    <t xml:space="preserve">Pastor</t>
  </si>
  <si>
    <t xml:space="preserve">Schulvorsteher</t>
  </si>
  <si>
    <t xml:space="preserve">Schultzke</t>
  </si>
  <si>
    <t xml:space="preserve">Winkelmann</t>
  </si>
  <si>
    <t xml:space="preserve">Saß</t>
  </si>
  <si>
    <t xml:space="preserve">Berthold</t>
  </si>
  <si>
    <t xml:space="preserve">Rockwinkel 98</t>
  </si>
  <si>
    <t xml:space="preserve">Bäckermeister</t>
  </si>
  <si>
    <t xml:space="preserve">Dora</t>
  </si>
  <si>
    <t xml:space="preserve">Friederichs</t>
  </si>
  <si>
    <t xml:space="preserve">Müllershausen</t>
  </si>
  <si>
    <t xml:space="preserve">von Randwyk-Schut</t>
  </si>
  <si>
    <t xml:space="preserve">Schwerdtfeger</t>
  </si>
  <si>
    <t xml:space="preserve">Gust.</t>
  </si>
  <si>
    <t xml:space="preserve">Rockwinkel 105</t>
  </si>
  <si>
    <t xml:space="preserve">Hanenkamp</t>
  </si>
  <si>
    <t xml:space="preserve">Rodop</t>
  </si>
  <si>
    <t xml:space="preserve">Heute</t>
  </si>
  <si>
    <t xml:space="preserve">Harves</t>
  </si>
  <si>
    <t xml:space="preserve">Schlachtermeister</t>
  </si>
  <si>
    <t xml:space="preserve">J. C. H.</t>
  </si>
  <si>
    <t xml:space="preserve">Dachdecker</t>
  </si>
  <si>
    <t xml:space="preserve">Stadtlander</t>
  </si>
  <si>
    <t xml:space="preserve">Marie</t>
  </si>
  <si>
    <t xml:space="preserve">Gg. Hch.</t>
  </si>
  <si>
    <t xml:space="preserve">Kelle</t>
  </si>
  <si>
    <t xml:space="preserve">Windhorst</t>
  </si>
  <si>
    <t xml:space="preserve">Lüder</t>
  </si>
  <si>
    <t xml:space="preserve">Badestein</t>
  </si>
  <si>
    <t xml:space="preserve">Walter</t>
  </si>
  <si>
    <t xml:space="preserve">Giesse</t>
  </si>
  <si>
    <t xml:space="preserve">C. O.</t>
  </si>
  <si>
    <t xml:space="preserve">H. F.</t>
  </si>
  <si>
    <t xml:space="preserve">J. G.</t>
  </si>
  <si>
    <t xml:space="preserve">Dassel</t>
  </si>
  <si>
    <t xml:space="preserve">Zeichenlehrer</t>
  </si>
  <si>
    <t xml:space="preserve">Plasmann</t>
  </si>
  <si>
    <t xml:space="preserve">Gesine</t>
  </si>
  <si>
    <t xml:space="preserve">Henr.</t>
  </si>
  <si>
    <t xml:space="preserve">Plätterin</t>
  </si>
  <si>
    <t xml:space="preserve">Dannils</t>
  </si>
  <si>
    <t xml:space="preserve">Manufakturgeschäft</t>
  </si>
  <si>
    <t xml:space="preserve">Gerd</t>
  </si>
  <si>
    <t xml:space="preserve">Meißner</t>
  </si>
  <si>
    <t xml:space="preserve">Schwester</t>
  </si>
  <si>
    <t xml:space="preserve">Clara</t>
  </si>
  <si>
    <t xml:space="preserve">Gemeindeschwester</t>
  </si>
  <si>
    <t xml:space="preserve">Hans</t>
  </si>
  <si>
    <t xml:space="preserve">Friseur</t>
  </si>
  <si>
    <t xml:space="preserve">Marquardt</t>
  </si>
  <si>
    <t xml:space="preserve">Glaser</t>
  </si>
  <si>
    <t xml:space="preserve">Bahnhofsverwalter</t>
  </si>
  <si>
    <t xml:space="preserve">Schaffner</t>
  </si>
  <si>
    <t xml:space="preserve">Oberpostassistent</t>
  </si>
  <si>
    <t xml:space="preserve">Wächter</t>
  </si>
  <si>
    <t xml:space="preserve">Tannenberg</t>
  </si>
  <si>
    <t xml:space="preserve">Keitzel</t>
  </si>
  <si>
    <t xml:space="preserve">Gemüsehändler</t>
  </si>
  <si>
    <t xml:space="preserve">Lagermeister</t>
  </si>
  <si>
    <t xml:space="preserve">Bredemeyer</t>
  </si>
  <si>
    <t xml:space="preserve">Weltmann</t>
  </si>
  <si>
    <t xml:space="preserve">C. W.</t>
  </si>
  <si>
    <t xml:space="preserve">Flora</t>
  </si>
  <si>
    <t xml:space="preserve">Hauslehrerin</t>
  </si>
  <si>
    <t xml:space="preserve">C. W. E.</t>
  </si>
  <si>
    <t xml:space="preserve">Rockwinkeler Chaussee 125</t>
  </si>
  <si>
    <t xml:space="preserve">Rockwinkeler Chaussee 127</t>
  </si>
  <si>
    <t xml:space="preserve">G. W.</t>
  </si>
  <si>
    <t xml:space="preserve">Baumschulenbesitzer</t>
  </si>
  <si>
    <t xml:space="preserve">Reb.</t>
  </si>
  <si>
    <t xml:space="preserve">Rockwinkel 11d</t>
  </si>
  <si>
    <t xml:space="preserve">Dr. med.</t>
  </si>
  <si>
    <t xml:space="preserve">E. A.</t>
  </si>
  <si>
    <t xml:space="preserve">Makler</t>
  </si>
  <si>
    <t xml:space="preserve">Dr. phil.</t>
  </si>
  <si>
    <t xml:space="preserve">Konsul. d. Bürgerl. Volksvereins</t>
  </si>
  <si>
    <t xml:space="preserve">Bürmann</t>
  </si>
  <si>
    <t xml:space="preserve">H. F. W.</t>
  </si>
  <si>
    <t xml:space="preserve">Henry</t>
  </si>
  <si>
    <t xml:space="preserve">Dageföhrde</t>
  </si>
  <si>
    <t xml:space="preserve">W. B.</t>
  </si>
  <si>
    <t xml:space="preserve">Brekel</t>
  </si>
  <si>
    <t xml:space="preserve">Hartmanns Hof</t>
  </si>
  <si>
    <t xml:space="preserve">Fröhling</t>
  </si>
  <si>
    <t xml:space="preserve">Else</t>
  </si>
  <si>
    <t xml:space="preserve">Rauer</t>
  </si>
  <si>
    <t xml:space="preserve">Grete</t>
  </si>
  <si>
    <t xml:space="preserve">Erziehungsgeh.</t>
  </si>
  <si>
    <t xml:space="preserve">Reichl</t>
  </si>
  <si>
    <t xml:space="preserve">Hch. Chr.</t>
  </si>
  <si>
    <t xml:space="preserve">Herm. Hch.</t>
  </si>
  <si>
    <t xml:space="preserve">Schlosser</t>
  </si>
  <si>
    <t xml:space="preserve">Mahnken</t>
  </si>
  <si>
    <t xml:space="preserve">Cl. Hinr.</t>
  </si>
  <si>
    <t xml:space="preserve">Bienenzüchter</t>
  </si>
  <si>
    <t xml:space="preserve">Meta</t>
  </si>
  <si>
    <t xml:space="preserve">Balge</t>
  </si>
  <si>
    <t xml:space="preserve">Hausfräulein</t>
  </si>
  <si>
    <t xml:space="preserve">Arzt u. Vorsteher</t>
  </si>
  <si>
    <t xml:space="preserve">Hillermann</t>
  </si>
  <si>
    <t xml:space="preserve">Marg.</t>
  </si>
  <si>
    <t xml:space="preserve">Oberin</t>
  </si>
  <si>
    <t xml:space="preserve">Kellermann</t>
  </si>
  <si>
    <t xml:space="preserve">Kochfräulein</t>
  </si>
  <si>
    <t xml:space="preserve">Krebiel</t>
  </si>
  <si>
    <t xml:space="preserve">Pfleger</t>
  </si>
  <si>
    <t xml:space="preserve">Voß</t>
  </si>
  <si>
    <t xml:space="preserve">Weidner</t>
  </si>
  <si>
    <t xml:space="preserve">Lindemann</t>
  </si>
  <si>
    <t xml:space="preserve">Adressbücher digital in der Staats- und Universitätsbibliothek Bremen</t>
  </si>
  <si>
    <t xml:space="preserve">Übersicht aller Adressbücher</t>
  </si>
  <si>
    <t xml:space="preserve">Oberneuland 1908</t>
  </si>
  <si>
    <t xml:space="preserve">Rockwinkel 1908</t>
  </si>
  <si>
    <t xml:space="preserve">Oberneuland 1909</t>
  </si>
  <si>
    <t xml:space="preserve">Oberneuland 1910</t>
  </si>
  <si>
    <t xml:space="preserve">Karten</t>
  </si>
  <si>
    <t xml:space="preserve">Geoportal Bremen</t>
  </si>
  <si>
    <t xml:space="preserve">Geoportal Bremen amtliche Karte</t>
  </si>
  <si>
    <t xml:space="preserve">Liegenschaftskarte online</t>
  </si>
  <si>
    <t xml:space="preserve">Denkmalsdatenbank</t>
  </si>
  <si>
    <t xml:space="preserve">Denkmalkarte Bremen</t>
  </si>
  <si>
    <t xml:space="preserve">Bauleitplan Bremen</t>
  </si>
  <si>
    <t xml:space="preserve">Geobasis Niedersachsen</t>
  </si>
  <si>
    <t xml:space="preserve">1908 gab es</t>
  </si>
  <si>
    <t xml:space="preserve">Haushalte in</t>
  </si>
  <si>
    <t xml:space="preserve">Häusern.</t>
  </si>
  <si>
    <t xml:space="preserve">Es gab</t>
  </si>
  <si>
    <t xml:space="preserve">unterschiedliche Familiennamen</t>
  </si>
  <si>
    <t xml:space="preserve">1909 gab es</t>
  </si>
  <si>
    <t xml:space="preserve">Es gab 1908</t>
  </si>
  <si>
    <t xml:space="preserve">verschiedene Berufe</t>
  </si>
  <si>
    <t xml:space="preserve">Es gab 1909</t>
  </si>
  <si>
    <t xml:space="preserve">Pensionärin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</si>
</sst>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#,##0.00\ [$€-407];[RED]\-#,##0.00\ [$€-407]"/>
    <numFmt numFmtId="166" formatCode="@"/>
    <numFmt numFmtId="167" formatCode="General"/>
    <numFmt numFmtId="168" formatCode="0.0\ %"/>
  </numFmts>
  <fonts count="13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Lucida Sans"/>
      <family val="2"/>
    </font>
    <font>
      <sz val="10"/>
      <name val="Verdana"/>
      <family val="2"/>
    </font>
    <font>
      <sz val="44"/>
      <name val="Verdana"/>
      <family val="2"/>
    </font>
    <font>
      <u val="single"/>
      <sz val="24"/>
      <name val="Verdana"/>
      <family val="2"/>
    </font>
    <font>
      <sz val="18"/>
      <name val="Verdana"/>
      <family val="2"/>
    </font>
    <font>
      <sz val="12"/>
      <name val="Verdana"/>
      <family val="2"/>
    </font>
    <font>
      <sz val="16"/>
      <name val="Verdana"/>
      <family val="2"/>
    </font>
    <font>
      <b val="true"/>
      <sz val="10"/>
      <name val="Arial"/>
      <family val="2"/>
    </font>
    <font>
      <sz val="10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false" applyProtection="false"/>
  </cellStyleXfs>
  <cellXfs count="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rgebnis 2" xfId="20"/>
  </cellStyles>
  <dxfs count="1">
    <dxf>
      <fill>
        <patternFill patternType="solid">
          <fgColor rgb="00FFFFFF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.gi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20880</xdr:colOff>
      <xdr:row>0</xdr:row>
      <xdr:rowOff>0</xdr:rowOff>
    </xdr:from>
    <xdr:to>
      <xdr:col>9</xdr:col>
      <xdr:colOff>784080</xdr:colOff>
      <xdr:row>57</xdr:row>
      <xdr:rowOff>189360</xdr:rowOff>
    </xdr:to>
    <xdr:pic>
      <xdr:nvPicPr>
        <xdr:cNvPr id="0" name="Bild 2" descr=""/>
        <xdr:cNvPicPr/>
      </xdr:nvPicPr>
      <xdr:blipFill>
        <a:blip r:embed="rId1"/>
        <a:stretch/>
      </xdr:blipFill>
      <xdr:spPr>
        <a:xfrm>
          <a:off x="20880" y="0"/>
          <a:ext cx="8078400" cy="12330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s://opentopomap.org/" TargetMode="External"/><Relationship Id="rId3" Type="http://schemas.openxmlformats.org/officeDocument/2006/relationships/hyperlink" Target="https://opentopomap.org/" TargetMode="External"/><Relationship Id="rId4" Type="http://schemas.openxmlformats.org/officeDocument/2006/relationships/hyperlink" Target="https://opentopomap.org/" TargetMode="External"/><Relationship Id="rId5" Type="http://schemas.openxmlformats.org/officeDocument/2006/relationships/hyperlink" Target="https://opentopomap.org/" TargetMode="External"/><Relationship Id="rId6" Type="http://schemas.openxmlformats.org/officeDocument/2006/relationships/hyperlink" Target="https://opentopomap.org/" TargetMode="External"/><Relationship Id="rId7" Type="http://schemas.openxmlformats.org/officeDocument/2006/relationships/hyperlink" Target="https://opentopomap.org/" TargetMode="External"/><Relationship Id="rId8" Type="http://schemas.openxmlformats.org/officeDocument/2006/relationships/hyperlink" Target="https://opentopomap.org/" TargetMode="External"/><Relationship Id="rId9" Type="http://schemas.openxmlformats.org/officeDocument/2006/relationships/hyperlink" Target="https://opentopomap.org/" TargetMode="External"/><Relationship Id="rId10" Type="http://schemas.openxmlformats.org/officeDocument/2006/relationships/hyperlink" Target="https://opentopomap.org/" TargetMode="External"/><Relationship Id="rId11" Type="http://schemas.openxmlformats.org/officeDocument/2006/relationships/hyperlink" Target="https://opentopomap.org/" TargetMode="External"/><Relationship Id="rId12" Type="http://schemas.openxmlformats.org/officeDocument/2006/relationships/hyperlink" Target="https://opentopomap.org/" TargetMode="External"/><Relationship Id="rId13" Type="http://schemas.openxmlformats.org/officeDocument/2006/relationships/hyperlink" Target="https://opentopomap.org/" TargetMode="External"/><Relationship Id="rId14" Type="http://schemas.openxmlformats.org/officeDocument/2006/relationships/hyperlink" Target="https://opentopomap.org/" TargetMode="External"/><Relationship Id="rId15" Type="http://schemas.openxmlformats.org/officeDocument/2006/relationships/hyperlink" Target="https://opentopomap.org/" TargetMode="External"/><Relationship Id="rId16" Type="http://schemas.openxmlformats.org/officeDocument/2006/relationships/hyperlink" Target="https://opentopomap.org/" TargetMode="External"/><Relationship Id="rId17" Type="http://schemas.openxmlformats.org/officeDocument/2006/relationships/hyperlink" Target="https://opentopomap.org/" TargetMode="External"/><Relationship Id="rId18" Type="http://schemas.openxmlformats.org/officeDocument/2006/relationships/hyperlink" Target="https://opentopomap.org/" TargetMode="External"/><Relationship Id="rId19" Type="http://schemas.openxmlformats.org/officeDocument/2006/relationships/hyperlink" Target="https://opentopomap.org/" TargetMode="External"/><Relationship Id="rId20" Type="http://schemas.openxmlformats.org/officeDocument/2006/relationships/hyperlink" Target="https://opentopomap.org/" TargetMode="External"/><Relationship Id="rId21" Type="http://schemas.openxmlformats.org/officeDocument/2006/relationships/hyperlink" Target="https://opentopomap.org/" TargetMode="External"/><Relationship Id="rId22" Type="http://schemas.openxmlformats.org/officeDocument/2006/relationships/hyperlink" Target="https://opentopomap.org/" TargetMode="External"/><Relationship Id="rId23" Type="http://schemas.openxmlformats.org/officeDocument/2006/relationships/hyperlink" Target="https://opentopomap.org/" TargetMode="External"/><Relationship Id="rId24" Type="http://schemas.openxmlformats.org/officeDocument/2006/relationships/hyperlink" Target="https://opentopomap.org/" TargetMode="External"/><Relationship Id="rId25" Type="http://schemas.openxmlformats.org/officeDocument/2006/relationships/hyperlink" Target="https://opentopomap.org/" TargetMode="External"/><Relationship Id="rId26" Type="http://schemas.openxmlformats.org/officeDocument/2006/relationships/hyperlink" Target="https://opentopomap.org/" TargetMode="External"/><Relationship Id="rId27" Type="http://schemas.openxmlformats.org/officeDocument/2006/relationships/hyperlink" Target="https://opentopomap.org/" TargetMode="External"/><Relationship Id="rId28" Type="http://schemas.openxmlformats.org/officeDocument/2006/relationships/hyperlink" Target="https://opentopomap.org/" TargetMode="External"/><Relationship Id="rId29" Type="http://schemas.openxmlformats.org/officeDocument/2006/relationships/hyperlink" Target="https://opentopomap.org/" TargetMode="External"/><Relationship Id="rId30" Type="http://schemas.openxmlformats.org/officeDocument/2006/relationships/hyperlink" Target="https://opentopomap.org/" TargetMode="External"/><Relationship Id="rId31" Type="http://schemas.openxmlformats.org/officeDocument/2006/relationships/hyperlink" Target="https://opentopomap.org/" TargetMode="External"/><Relationship Id="rId32" Type="http://schemas.openxmlformats.org/officeDocument/2006/relationships/hyperlink" Target="https://opentopomap.org/" TargetMode="External"/><Relationship Id="rId33" Type="http://schemas.openxmlformats.org/officeDocument/2006/relationships/hyperlink" Target="https://opentopomap.org/" TargetMode="External"/><Relationship Id="rId34" Type="http://schemas.openxmlformats.org/officeDocument/2006/relationships/hyperlink" Target="https://opentopomap.org/" TargetMode="External"/><Relationship Id="rId35" Type="http://schemas.openxmlformats.org/officeDocument/2006/relationships/hyperlink" Target="https://opentopomap.org/" TargetMode="External"/><Relationship Id="rId36" Type="http://schemas.openxmlformats.org/officeDocument/2006/relationships/hyperlink" Target="https://opentopomap.org/" TargetMode="External"/><Relationship Id="rId37" Type="http://schemas.openxmlformats.org/officeDocument/2006/relationships/hyperlink" Target="https://opentopomap.org/" TargetMode="External"/><Relationship Id="rId38" Type="http://schemas.openxmlformats.org/officeDocument/2006/relationships/hyperlink" Target="https://opentopomap.org/" TargetMode="External"/><Relationship Id="rId39" Type="http://schemas.openxmlformats.org/officeDocument/2006/relationships/hyperlink" Target="https://opentopomap.org/" TargetMode="External"/><Relationship Id="rId40" Type="http://schemas.openxmlformats.org/officeDocument/2006/relationships/hyperlink" Target="https://opentopomap.org/" TargetMode="External"/><Relationship Id="rId41" Type="http://schemas.openxmlformats.org/officeDocument/2006/relationships/hyperlink" Target="https://opentopomap.org/" TargetMode="External"/><Relationship Id="rId42" Type="http://schemas.openxmlformats.org/officeDocument/2006/relationships/hyperlink" Target="https://opentopomap.org/" TargetMode="External"/><Relationship Id="rId43" Type="http://schemas.openxmlformats.org/officeDocument/2006/relationships/hyperlink" Target="https://opentopomap.org/" TargetMode="External"/><Relationship Id="rId44" Type="http://schemas.openxmlformats.org/officeDocument/2006/relationships/hyperlink" Target="https://opentopomap.org/" TargetMode="External"/><Relationship Id="rId45" Type="http://schemas.openxmlformats.org/officeDocument/2006/relationships/hyperlink" Target="https://opentopomap.org/" TargetMode="External"/><Relationship Id="rId46" Type="http://schemas.openxmlformats.org/officeDocument/2006/relationships/hyperlink" Target="https://opentopomap.org/" TargetMode="External"/><Relationship Id="rId47" Type="http://schemas.openxmlformats.org/officeDocument/2006/relationships/hyperlink" Target="https://opentopomap.org/" TargetMode="External"/><Relationship Id="rId48" Type="http://schemas.openxmlformats.org/officeDocument/2006/relationships/hyperlink" Target="https://opentopomap.org/" TargetMode="External"/><Relationship Id="rId49" Type="http://schemas.openxmlformats.org/officeDocument/2006/relationships/hyperlink" Target="https://opentopomap.org/" TargetMode="External"/><Relationship Id="rId50" Type="http://schemas.openxmlformats.org/officeDocument/2006/relationships/hyperlink" Target="https://opentopomap.org/" TargetMode="External"/><Relationship Id="rId51" Type="http://schemas.openxmlformats.org/officeDocument/2006/relationships/hyperlink" Target="https://opentopomap.org/" TargetMode="External"/><Relationship Id="rId52" Type="http://schemas.openxmlformats.org/officeDocument/2006/relationships/hyperlink" Target="https://opentopomap.org/" TargetMode="External"/><Relationship Id="rId53" Type="http://schemas.openxmlformats.org/officeDocument/2006/relationships/hyperlink" Target="https://opentopomap.org/" TargetMode="External"/><Relationship Id="rId54" Type="http://schemas.openxmlformats.org/officeDocument/2006/relationships/hyperlink" Target="https://opentopomap.org/" TargetMode="External"/><Relationship Id="rId55" Type="http://schemas.openxmlformats.org/officeDocument/2006/relationships/hyperlink" Target="https://opentopomap.org/" TargetMode="External"/><Relationship Id="rId56" Type="http://schemas.openxmlformats.org/officeDocument/2006/relationships/hyperlink" Target="https://opentopomap.org/" TargetMode="External"/><Relationship Id="rId57" Type="http://schemas.openxmlformats.org/officeDocument/2006/relationships/hyperlink" Target="https://opentopomap.org/" TargetMode="External"/><Relationship Id="rId58" Type="http://schemas.openxmlformats.org/officeDocument/2006/relationships/hyperlink" Target="https://opentopomap.org/" TargetMode="External"/><Relationship Id="rId59" Type="http://schemas.openxmlformats.org/officeDocument/2006/relationships/hyperlink" Target="https://opentopomap.org/" TargetMode="External"/><Relationship Id="rId60" Type="http://schemas.openxmlformats.org/officeDocument/2006/relationships/hyperlink" Target="https://opentopomap.org/" TargetMode="External"/><Relationship Id="rId61" Type="http://schemas.openxmlformats.org/officeDocument/2006/relationships/hyperlink" Target="https://opentopomap.org/" TargetMode="External"/><Relationship Id="rId62" Type="http://schemas.openxmlformats.org/officeDocument/2006/relationships/hyperlink" Target="https://opentopomap.org/" TargetMode="External"/><Relationship Id="rId63" Type="http://schemas.openxmlformats.org/officeDocument/2006/relationships/hyperlink" Target="https://opentopomap.org/" TargetMode="External"/><Relationship Id="rId64" Type="http://schemas.openxmlformats.org/officeDocument/2006/relationships/hyperlink" Target="https://opentopomap.org/" TargetMode="External"/><Relationship Id="rId65" Type="http://schemas.openxmlformats.org/officeDocument/2006/relationships/hyperlink" Target="https://opentopomap.org/" TargetMode="External"/><Relationship Id="rId66" Type="http://schemas.openxmlformats.org/officeDocument/2006/relationships/hyperlink" Target="https://opentopomap.org/" TargetMode="External"/><Relationship Id="rId67" Type="http://schemas.openxmlformats.org/officeDocument/2006/relationships/hyperlink" Target="https://opentopomap.org/" TargetMode="External"/><Relationship Id="rId68" Type="http://schemas.openxmlformats.org/officeDocument/2006/relationships/hyperlink" Target="https://opentopomap.org/" TargetMode="External"/><Relationship Id="rId69" Type="http://schemas.openxmlformats.org/officeDocument/2006/relationships/hyperlink" Target="https://opentopomap.org/" TargetMode="External"/><Relationship Id="rId70" Type="http://schemas.openxmlformats.org/officeDocument/2006/relationships/hyperlink" Target="https://opentopomap.org/" TargetMode="External"/><Relationship Id="rId71" Type="http://schemas.openxmlformats.org/officeDocument/2006/relationships/hyperlink" Target="https://opentopomap.org/" TargetMode="External"/><Relationship Id="rId72" Type="http://schemas.openxmlformats.org/officeDocument/2006/relationships/hyperlink" Target="https://opentopomap.org/" TargetMode="External"/><Relationship Id="rId73" Type="http://schemas.openxmlformats.org/officeDocument/2006/relationships/hyperlink" Target="https://opentopomap.org/" TargetMode="External"/><Relationship Id="rId74" Type="http://schemas.openxmlformats.org/officeDocument/2006/relationships/hyperlink" Target="https://opentopomap.org/" TargetMode="External"/><Relationship Id="rId75" Type="http://schemas.openxmlformats.org/officeDocument/2006/relationships/hyperlink" Target="https://opentopomap.org/" TargetMode="External"/><Relationship Id="rId76" Type="http://schemas.openxmlformats.org/officeDocument/2006/relationships/hyperlink" Target="https://opentopomap.org/" TargetMode="External"/><Relationship Id="rId77" Type="http://schemas.openxmlformats.org/officeDocument/2006/relationships/hyperlink" Target="https://opentopomap.org/" TargetMode="External"/><Relationship Id="rId78" Type="http://schemas.openxmlformats.org/officeDocument/2006/relationships/hyperlink" Target="https://opentopomap.org/" TargetMode="External"/><Relationship Id="rId79" Type="http://schemas.openxmlformats.org/officeDocument/2006/relationships/hyperlink" Target="https://opentopomap.org/" TargetMode="External"/><Relationship Id="rId80" Type="http://schemas.openxmlformats.org/officeDocument/2006/relationships/hyperlink" Target="https://opentopomap.org/" TargetMode="External"/><Relationship Id="rId81" Type="http://schemas.openxmlformats.org/officeDocument/2006/relationships/hyperlink" Target="https://opentopomap.org/" TargetMode="External"/><Relationship Id="rId82" Type="http://schemas.openxmlformats.org/officeDocument/2006/relationships/hyperlink" Target="https://opentopomap.org/" TargetMode="External"/><Relationship Id="rId83" Type="http://schemas.openxmlformats.org/officeDocument/2006/relationships/hyperlink" Target="https://opentopomap.org/" TargetMode="External"/><Relationship Id="rId84" Type="http://schemas.openxmlformats.org/officeDocument/2006/relationships/hyperlink" Target="https://opentopomap.org/" TargetMode="External"/><Relationship Id="rId85" Type="http://schemas.openxmlformats.org/officeDocument/2006/relationships/hyperlink" Target="https://opentopomap.org/" TargetMode="External"/><Relationship Id="rId86" Type="http://schemas.openxmlformats.org/officeDocument/2006/relationships/hyperlink" Target="https://opentopomap.org/" TargetMode="External"/><Relationship Id="rId87" Type="http://schemas.openxmlformats.org/officeDocument/2006/relationships/hyperlink" Target="https://opentopomap.org/" TargetMode="External"/><Relationship Id="rId88" Type="http://schemas.openxmlformats.org/officeDocument/2006/relationships/hyperlink" Target="https://opentopomap.org/" TargetMode="External"/><Relationship Id="rId89" Type="http://schemas.openxmlformats.org/officeDocument/2006/relationships/hyperlink" Target="https://opentopomap.org/" TargetMode="External"/><Relationship Id="rId90" Type="http://schemas.openxmlformats.org/officeDocument/2006/relationships/hyperlink" Target="https://opentopomap.org/" TargetMode="External"/><Relationship Id="rId91" Type="http://schemas.openxmlformats.org/officeDocument/2006/relationships/hyperlink" Target="https://opentopomap.org/" TargetMode="External"/><Relationship Id="rId92" Type="http://schemas.openxmlformats.org/officeDocument/2006/relationships/hyperlink" Target="https://opentopomap.org/" TargetMode="External"/><Relationship Id="rId93" Type="http://schemas.openxmlformats.org/officeDocument/2006/relationships/hyperlink" Target="https://opentopomap.org/" TargetMode="External"/><Relationship Id="rId94" Type="http://schemas.openxmlformats.org/officeDocument/2006/relationships/hyperlink" Target="https://opentopomap.org/" TargetMode="External"/><Relationship Id="rId95" Type="http://schemas.openxmlformats.org/officeDocument/2006/relationships/hyperlink" Target="https://opentopomap.org/" TargetMode="External"/><Relationship Id="rId96" Type="http://schemas.openxmlformats.org/officeDocument/2006/relationships/hyperlink" Target="https://opentopomap.org/" TargetMode="External"/><Relationship Id="rId97" Type="http://schemas.openxmlformats.org/officeDocument/2006/relationships/hyperlink" Target="https://opentopomap.org/" TargetMode="External"/><Relationship Id="rId98" Type="http://schemas.openxmlformats.org/officeDocument/2006/relationships/hyperlink" Target="https://opentopomap.org/" TargetMode="External"/><Relationship Id="rId99" Type="http://schemas.openxmlformats.org/officeDocument/2006/relationships/hyperlink" Target="https://opentopomap.org/" TargetMode="External"/><Relationship Id="rId100" Type="http://schemas.openxmlformats.org/officeDocument/2006/relationships/hyperlink" Target="https://opentopomap.org/" TargetMode="External"/><Relationship Id="rId101" Type="http://schemas.openxmlformats.org/officeDocument/2006/relationships/hyperlink" Target="https://opentopomap.org/" TargetMode="External"/><Relationship Id="rId102" Type="http://schemas.openxmlformats.org/officeDocument/2006/relationships/hyperlink" Target="https://opentopomap.org/" TargetMode="External"/><Relationship Id="rId103" Type="http://schemas.openxmlformats.org/officeDocument/2006/relationships/hyperlink" Target="https://opentopomap.org/" TargetMode="External"/><Relationship Id="rId104" Type="http://schemas.openxmlformats.org/officeDocument/2006/relationships/hyperlink" Target="https://opentopomap.org/" TargetMode="External"/><Relationship Id="rId105" Type="http://schemas.openxmlformats.org/officeDocument/2006/relationships/hyperlink" Target="https://opentopomap.org/" TargetMode="External"/><Relationship Id="rId106" Type="http://schemas.openxmlformats.org/officeDocument/2006/relationships/hyperlink" Target="https://opentopomap.org/" TargetMode="External"/><Relationship Id="rId107" Type="http://schemas.openxmlformats.org/officeDocument/2006/relationships/hyperlink" Target="https://opentopomap.org/" TargetMode="External"/><Relationship Id="rId108" Type="http://schemas.openxmlformats.org/officeDocument/2006/relationships/hyperlink" Target="https://opentopomap.org/" TargetMode="External"/><Relationship Id="rId109" Type="http://schemas.openxmlformats.org/officeDocument/2006/relationships/hyperlink" Target="https://opentopomap.org/" TargetMode="External"/><Relationship Id="rId110" Type="http://schemas.openxmlformats.org/officeDocument/2006/relationships/hyperlink" Target="https://opentopomap.org/" TargetMode="External"/><Relationship Id="rId111" Type="http://schemas.openxmlformats.org/officeDocument/2006/relationships/hyperlink" Target="https://opentopomap.org/" TargetMode="External"/><Relationship Id="rId112" Type="http://schemas.openxmlformats.org/officeDocument/2006/relationships/hyperlink" Target="https://opentopomap.org/" TargetMode="External"/><Relationship Id="rId113" Type="http://schemas.openxmlformats.org/officeDocument/2006/relationships/hyperlink" Target="https://opentopomap.org/" TargetMode="External"/><Relationship Id="rId114" Type="http://schemas.openxmlformats.org/officeDocument/2006/relationships/hyperlink" Target="https://opentopomap.org/" TargetMode="External"/><Relationship Id="rId115" Type="http://schemas.openxmlformats.org/officeDocument/2006/relationships/hyperlink" Target="https://opentopomap.org/" TargetMode="External"/><Relationship Id="rId116" Type="http://schemas.openxmlformats.org/officeDocument/2006/relationships/hyperlink" Target="https://opentopomap.org/" TargetMode="External"/><Relationship Id="rId117" Type="http://schemas.openxmlformats.org/officeDocument/2006/relationships/hyperlink" Target="https://opentopomap.org/" TargetMode="External"/><Relationship Id="rId118" Type="http://schemas.openxmlformats.org/officeDocument/2006/relationships/hyperlink" Target="https://opentopomap.org/" TargetMode="External"/><Relationship Id="rId119" Type="http://schemas.openxmlformats.org/officeDocument/2006/relationships/hyperlink" Target="https://opentopomap.org/" TargetMode="External"/><Relationship Id="rId120" Type="http://schemas.openxmlformats.org/officeDocument/2006/relationships/hyperlink" Target="https://opentopomap.org/" TargetMode="External"/><Relationship Id="rId121" Type="http://schemas.openxmlformats.org/officeDocument/2006/relationships/hyperlink" Target="https://opentopomap.org/" TargetMode="External"/><Relationship Id="rId122" Type="http://schemas.openxmlformats.org/officeDocument/2006/relationships/hyperlink" Target="https://opentopomap.org/" TargetMode="External"/><Relationship Id="rId123" Type="http://schemas.openxmlformats.org/officeDocument/2006/relationships/hyperlink" Target="https://opentopomap.org/" TargetMode="External"/><Relationship Id="rId124" Type="http://schemas.openxmlformats.org/officeDocument/2006/relationships/hyperlink" Target="https://opentopomap.org/" TargetMode="External"/><Relationship Id="rId125" Type="http://schemas.openxmlformats.org/officeDocument/2006/relationships/hyperlink" Target="https://opentopomap.org/" TargetMode="External"/><Relationship Id="rId126" Type="http://schemas.openxmlformats.org/officeDocument/2006/relationships/hyperlink" Target="https://opentopomap.org/" TargetMode="External"/><Relationship Id="rId127" Type="http://schemas.openxmlformats.org/officeDocument/2006/relationships/hyperlink" Target="https://opentopomap.org/" TargetMode="External"/><Relationship Id="rId128" Type="http://schemas.openxmlformats.org/officeDocument/2006/relationships/hyperlink" Target="https://opentopomap.org/" TargetMode="External"/><Relationship Id="rId129" Type="http://schemas.openxmlformats.org/officeDocument/2006/relationships/hyperlink" Target="https://opentopomap.org/" TargetMode="External"/><Relationship Id="rId130" Type="http://schemas.openxmlformats.org/officeDocument/2006/relationships/hyperlink" Target="https://opentopomap.org/" TargetMode="External"/><Relationship Id="rId131" Type="http://schemas.openxmlformats.org/officeDocument/2006/relationships/hyperlink" Target="https://opentopomap.org/" TargetMode="External"/><Relationship Id="rId132" Type="http://schemas.openxmlformats.org/officeDocument/2006/relationships/hyperlink" Target="https://opentopomap.org/" TargetMode="External"/><Relationship Id="rId133" Type="http://schemas.openxmlformats.org/officeDocument/2006/relationships/hyperlink" Target="https://opentopomap.org/" TargetMode="External"/><Relationship Id="rId134" Type="http://schemas.openxmlformats.org/officeDocument/2006/relationships/hyperlink" Target="https://opentopomap.org/" TargetMode="External"/><Relationship Id="rId135" Type="http://schemas.openxmlformats.org/officeDocument/2006/relationships/hyperlink" Target="https://opentopomap.org/" TargetMode="External"/><Relationship Id="rId136" Type="http://schemas.openxmlformats.org/officeDocument/2006/relationships/hyperlink" Target="https://opentopomap.org/" TargetMode="External"/><Relationship Id="rId137" Type="http://schemas.openxmlformats.org/officeDocument/2006/relationships/hyperlink" Target="https://opentopomap.org/" TargetMode="External"/><Relationship Id="rId138" Type="http://schemas.openxmlformats.org/officeDocument/2006/relationships/hyperlink" Target="https://opentopomap.org/" TargetMode="External"/><Relationship Id="rId139" Type="http://schemas.openxmlformats.org/officeDocument/2006/relationships/hyperlink" Target="https://opentopomap.org/" TargetMode="External"/><Relationship Id="rId140" Type="http://schemas.openxmlformats.org/officeDocument/2006/relationships/hyperlink" Target="https://opentopomap.org/" TargetMode="External"/><Relationship Id="rId141" Type="http://schemas.openxmlformats.org/officeDocument/2006/relationships/hyperlink" Target="https://opentopomap.org/" TargetMode="External"/><Relationship Id="rId142" Type="http://schemas.openxmlformats.org/officeDocument/2006/relationships/hyperlink" Target="https://opentopomap.org/" TargetMode="External"/><Relationship Id="rId143" Type="http://schemas.openxmlformats.org/officeDocument/2006/relationships/hyperlink" Target="https://opentopomap.org/" TargetMode="External"/><Relationship Id="rId144" Type="http://schemas.openxmlformats.org/officeDocument/2006/relationships/hyperlink" Target="https://opentopomap.org/" TargetMode="External"/><Relationship Id="rId145" Type="http://schemas.openxmlformats.org/officeDocument/2006/relationships/hyperlink" Target="https://opentopomap.org/" TargetMode="External"/><Relationship Id="rId146" Type="http://schemas.openxmlformats.org/officeDocument/2006/relationships/hyperlink" Target="https://opentopomap.org/" TargetMode="External"/><Relationship Id="rId147" Type="http://schemas.openxmlformats.org/officeDocument/2006/relationships/hyperlink" Target="https://opentopomap.org/" TargetMode="External"/><Relationship Id="rId148" Type="http://schemas.openxmlformats.org/officeDocument/2006/relationships/hyperlink" Target="https://opentopomap.org/" TargetMode="External"/><Relationship Id="rId149" Type="http://schemas.openxmlformats.org/officeDocument/2006/relationships/hyperlink" Target="https://opentopomap.org/" TargetMode="External"/><Relationship Id="rId150" Type="http://schemas.openxmlformats.org/officeDocument/2006/relationships/hyperlink" Target="https://opentopomap.org/" TargetMode="External"/><Relationship Id="rId151" Type="http://schemas.openxmlformats.org/officeDocument/2006/relationships/hyperlink" Target="https://opentopomap.org/" TargetMode="External"/><Relationship Id="rId152" Type="http://schemas.openxmlformats.org/officeDocument/2006/relationships/hyperlink" Target="https://opentopomap.org/" TargetMode="External"/><Relationship Id="rId153" Type="http://schemas.openxmlformats.org/officeDocument/2006/relationships/hyperlink" Target="https://opentopomap.org/" TargetMode="External"/><Relationship Id="rId154" Type="http://schemas.openxmlformats.org/officeDocument/2006/relationships/hyperlink" Target="https://opentopomap.org/" TargetMode="External"/><Relationship Id="rId155" Type="http://schemas.openxmlformats.org/officeDocument/2006/relationships/hyperlink" Target="https://opentopomap.org/" TargetMode="External"/><Relationship Id="rId156" Type="http://schemas.openxmlformats.org/officeDocument/2006/relationships/hyperlink" Target="https://opentopomap.org/" TargetMode="External"/><Relationship Id="rId157" Type="http://schemas.openxmlformats.org/officeDocument/2006/relationships/hyperlink" Target="https://opentopomap.org/" TargetMode="External"/><Relationship Id="rId158" Type="http://schemas.openxmlformats.org/officeDocument/2006/relationships/hyperlink" Target="https://opentopomap.org/" TargetMode="External"/><Relationship Id="rId159" Type="http://schemas.openxmlformats.org/officeDocument/2006/relationships/hyperlink" Target="https://opentopomap.org/" TargetMode="External"/><Relationship Id="rId160" Type="http://schemas.openxmlformats.org/officeDocument/2006/relationships/hyperlink" Target="https://opentopomap.org/" TargetMode="External"/><Relationship Id="rId161" Type="http://schemas.openxmlformats.org/officeDocument/2006/relationships/hyperlink" Target="https://opentopomap.org/" TargetMode="External"/><Relationship Id="rId162" Type="http://schemas.openxmlformats.org/officeDocument/2006/relationships/hyperlink" Target="https://opentopomap.org/" TargetMode="External"/><Relationship Id="rId163" Type="http://schemas.openxmlformats.org/officeDocument/2006/relationships/hyperlink" Target="https://opentopomap.org/" TargetMode="External"/><Relationship Id="rId164" Type="http://schemas.openxmlformats.org/officeDocument/2006/relationships/hyperlink" Target="https://opentopomap.org/" TargetMode="External"/><Relationship Id="rId165" Type="http://schemas.openxmlformats.org/officeDocument/2006/relationships/hyperlink" Target="https://opentopomap.org/" TargetMode="External"/><Relationship Id="rId166" Type="http://schemas.openxmlformats.org/officeDocument/2006/relationships/hyperlink" Target="https://opentopomap.org/" TargetMode="External"/><Relationship Id="rId167" Type="http://schemas.openxmlformats.org/officeDocument/2006/relationships/hyperlink" Target="https://opentopomap.org/" TargetMode="External"/><Relationship Id="rId168" Type="http://schemas.openxmlformats.org/officeDocument/2006/relationships/hyperlink" Target="https://opentopomap.org/" TargetMode="External"/><Relationship Id="rId169" Type="http://schemas.openxmlformats.org/officeDocument/2006/relationships/hyperlink" Target="https://opentopomap.org/" TargetMode="External"/><Relationship Id="rId170" Type="http://schemas.openxmlformats.org/officeDocument/2006/relationships/hyperlink" Target="https://opentopomap.org/" TargetMode="External"/><Relationship Id="rId171" Type="http://schemas.openxmlformats.org/officeDocument/2006/relationships/hyperlink" Target="https://opentopomap.org/" TargetMode="External"/><Relationship Id="rId172" Type="http://schemas.openxmlformats.org/officeDocument/2006/relationships/hyperlink" Target="https://opentopomap.org/" TargetMode="External"/><Relationship Id="rId173" Type="http://schemas.openxmlformats.org/officeDocument/2006/relationships/hyperlink" Target="https://opentopomap.org/" TargetMode="External"/><Relationship Id="rId174" Type="http://schemas.openxmlformats.org/officeDocument/2006/relationships/hyperlink" Target="https://opentopomap.org/" TargetMode="External"/><Relationship Id="rId175" Type="http://schemas.openxmlformats.org/officeDocument/2006/relationships/hyperlink" Target="https://opentopomap.org/" TargetMode="External"/><Relationship Id="rId176" Type="http://schemas.openxmlformats.org/officeDocument/2006/relationships/hyperlink" Target="https://opentopomap.org/" TargetMode="External"/><Relationship Id="rId177" Type="http://schemas.openxmlformats.org/officeDocument/2006/relationships/hyperlink" Target="https://opentopomap.org/" TargetMode="External"/><Relationship Id="rId178" Type="http://schemas.openxmlformats.org/officeDocument/2006/relationships/hyperlink" Target="https://opentopomap.org/" TargetMode="External"/><Relationship Id="rId179" Type="http://schemas.openxmlformats.org/officeDocument/2006/relationships/hyperlink" Target="https://opentopomap.org/" TargetMode="External"/><Relationship Id="rId180" Type="http://schemas.openxmlformats.org/officeDocument/2006/relationships/hyperlink" Target="https://opentopomap.org/" TargetMode="External"/><Relationship Id="rId181" Type="http://schemas.openxmlformats.org/officeDocument/2006/relationships/hyperlink" Target="https://opentopomap.org/" TargetMode="External"/><Relationship Id="rId182" Type="http://schemas.openxmlformats.org/officeDocument/2006/relationships/hyperlink" Target="https://opentopomap.org/" TargetMode="External"/><Relationship Id="rId183" Type="http://schemas.openxmlformats.org/officeDocument/2006/relationships/hyperlink" Target="https://opentopomap.org/" TargetMode="External"/><Relationship Id="rId184" Type="http://schemas.openxmlformats.org/officeDocument/2006/relationships/hyperlink" Target="https://opentopomap.org/" TargetMode="External"/><Relationship Id="rId185" Type="http://schemas.openxmlformats.org/officeDocument/2006/relationships/hyperlink" Target="https://opentopomap.org/" TargetMode="External"/><Relationship Id="rId186" Type="http://schemas.openxmlformats.org/officeDocument/2006/relationships/hyperlink" Target="https://opentopomap.org/" TargetMode="External"/><Relationship Id="rId187" Type="http://schemas.openxmlformats.org/officeDocument/2006/relationships/hyperlink" Target="https://opentopomap.org/" TargetMode="External"/><Relationship Id="rId188" Type="http://schemas.openxmlformats.org/officeDocument/2006/relationships/hyperlink" Target="https://opentopomap.org/" TargetMode="External"/><Relationship Id="rId189" Type="http://schemas.openxmlformats.org/officeDocument/2006/relationships/hyperlink" Target="https://opentopomap.org/" TargetMode="External"/><Relationship Id="rId190" Type="http://schemas.openxmlformats.org/officeDocument/2006/relationships/hyperlink" Target="https://opentopomap.org/" TargetMode="External"/><Relationship Id="rId191" Type="http://schemas.openxmlformats.org/officeDocument/2006/relationships/hyperlink" Target="https://opentopomap.org/" TargetMode="External"/><Relationship Id="rId192" Type="http://schemas.openxmlformats.org/officeDocument/2006/relationships/hyperlink" Target="https://opentopomap.org/" TargetMode="External"/><Relationship Id="rId193" Type="http://schemas.openxmlformats.org/officeDocument/2006/relationships/hyperlink" Target="https://opentopomap.org/" TargetMode="External"/><Relationship Id="rId194" Type="http://schemas.openxmlformats.org/officeDocument/2006/relationships/hyperlink" Target="https://opentopomap.org/" TargetMode="External"/><Relationship Id="rId195" Type="http://schemas.openxmlformats.org/officeDocument/2006/relationships/hyperlink" Target="https://opentopomap.org/" TargetMode="External"/><Relationship Id="rId196" Type="http://schemas.openxmlformats.org/officeDocument/2006/relationships/hyperlink" Target="https://opentopomap.org/" TargetMode="External"/><Relationship Id="rId197" Type="http://schemas.openxmlformats.org/officeDocument/2006/relationships/hyperlink" Target="https://opentopomap.org/" TargetMode="External"/><Relationship Id="rId198" Type="http://schemas.openxmlformats.org/officeDocument/2006/relationships/hyperlink" Target="https://opentopomap.org/" TargetMode="External"/><Relationship Id="rId199" Type="http://schemas.openxmlformats.org/officeDocument/2006/relationships/hyperlink" Target="https://opentopomap.org/" TargetMode="External"/><Relationship Id="rId200" Type="http://schemas.openxmlformats.org/officeDocument/2006/relationships/hyperlink" Target="https://opentopomap.org/" TargetMode="External"/><Relationship Id="rId201" Type="http://schemas.openxmlformats.org/officeDocument/2006/relationships/hyperlink" Target="https://opentopomap.org/" TargetMode="External"/><Relationship Id="rId202" Type="http://schemas.openxmlformats.org/officeDocument/2006/relationships/hyperlink" Target="https://opentopomap.org/" TargetMode="External"/><Relationship Id="rId203" Type="http://schemas.openxmlformats.org/officeDocument/2006/relationships/hyperlink" Target="https://opentopomap.org/" TargetMode="External"/><Relationship Id="rId204" Type="http://schemas.openxmlformats.org/officeDocument/2006/relationships/hyperlink" Target="https://opentopomap.org/" TargetMode="External"/><Relationship Id="rId205" Type="http://schemas.openxmlformats.org/officeDocument/2006/relationships/hyperlink" Target="https://opentopomap.org/" TargetMode="External"/><Relationship Id="rId206" Type="http://schemas.openxmlformats.org/officeDocument/2006/relationships/hyperlink" Target="https://opentopomap.org/" TargetMode="External"/><Relationship Id="rId207" Type="http://schemas.openxmlformats.org/officeDocument/2006/relationships/hyperlink" Target="https://opentopomap.org/" TargetMode="External"/><Relationship Id="rId208" Type="http://schemas.openxmlformats.org/officeDocument/2006/relationships/hyperlink" Target="https://opentopomap.org/" TargetMode="External"/><Relationship Id="rId209" Type="http://schemas.openxmlformats.org/officeDocument/2006/relationships/hyperlink" Target="https://opentopomap.org/" TargetMode="External"/><Relationship Id="rId210" Type="http://schemas.openxmlformats.org/officeDocument/2006/relationships/hyperlink" Target="https://opentopomap.org/" TargetMode="External"/><Relationship Id="rId211" Type="http://schemas.openxmlformats.org/officeDocument/2006/relationships/hyperlink" Target="https://opentopomap.org/" TargetMode="External"/><Relationship Id="rId212" Type="http://schemas.openxmlformats.org/officeDocument/2006/relationships/hyperlink" Target="https://opentopomap.org/" TargetMode="External"/><Relationship Id="rId213" Type="http://schemas.openxmlformats.org/officeDocument/2006/relationships/hyperlink" Target="https://opentopomap.org/" TargetMode="External"/><Relationship Id="rId214" Type="http://schemas.openxmlformats.org/officeDocument/2006/relationships/hyperlink" Target="https://opentopomap.org/" TargetMode="External"/><Relationship Id="rId215" Type="http://schemas.openxmlformats.org/officeDocument/2006/relationships/hyperlink" Target="https://opentopomap.org/" TargetMode="External"/><Relationship Id="rId216" Type="http://schemas.openxmlformats.org/officeDocument/2006/relationships/hyperlink" Target="https://opentopomap.org/" TargetMode="External"/><Relationship Id="rId217" Type="http://schemas.openxmlformats.org/officeDocument/2006/relationships/hyperlink" Target="https://opentopomap.org/" TargetMode="External"/><Relationship Id="rId218" Type="http://schemas.openxmlformats.org/officeDocument/2006/relationships/hyperlink" Target="https://opentopomap.org/" TargetMode="External"/><Relationship Id="rId219" Type="http://schemas.openxmlformats.org/officeDocument/2006/relationships/hyperlink" Target="https://opentopomap.org/" TargetMode="External"/><Relationship Id="rId220" Type="http://schemas.openxmlformats.org/officeDocument/2006/relationships/hyperlink" Target="https://opentopomap.org/" TargetMode="External"/><Relationship Id="rId221" Type="http://schemas.openxmlformats.org/officeDocument/2006/relationships/hyperlink" Target="https://opentopomap.org/" TargetMode="External"/><Relationship Id="rId222" Type="http://schemas.openxmlformats.org/officeDocument/2006/relationships/hyperlink" Target="https://opentopomap.org/" TargetMode="External"/><Relationship Id="rId223" Type="http://schemas.openxmlformats.org/officeDocument/2006/relationships/hyperlink" Target="https://opentopomap.org/" TargetMode="External"/><Relationship Id="rId224" Type="http://schemas.openxmlformats.org/officeDocument/2006/relationships/hyperlink" Target="https://opentopomap.org/" TargetMode="External"/><Relationship Id="rId225" Type="http://schemas.openxmlformats.org/officeDocument/2006/relationships/hyperlink" Target="https://opentopomap.org/" TargetMode="External"/><Relationship Id="rId226" Type="http://schemas.openxmlformats.org/officeDocument/2006/relationships/hyperlink" Target="https://opentopomap.org/" TargetMode="External"/><Relationship Id="rId227" Type="http://schemas.openxmlformats.org/officeDocument/2006/relationships/hyperlink" Target="https://opentopomap.org/" TargetMode="External"/><Relationship Id="rId228" Type="http://schemas.openxmlformats.org/officeDocument/2006/relationships/hyperlink" Target="https://opentopomap.org/" TargetMode="External"/><Relationship Id="rId229" Type="http://schemas.openxmlformats.org/officeDocument/2006/relationships/hyperlink" Target="https://opentopomap.org/" TargetMode="External"/><Relationship Id="rId230" Type="http://schemas.openxmlformats.org/officeDocument/2006/relationships/hyperlink" Target="https://opentopomap.org/" TargetMode="External"/><Relationship Id="rId231" Type="http://schemas.openxmlformats.org/officeDocument/2006/relationships/hyperlink" Target="https://opentopomap.org/" TargetMode="External"/><Relationship Id="rId232" Type="http://schemas.openxmlformats.org/officeDocument/2006/relationships/hyperlink" Target="https://opentopomap.org/" TargetMode="External"/><Relationship Id="rId233" Type="http://schemas.openxmlformats.org/officeDocument/2006/relationships/hyperlink" Target="https://opentopomap.org/" TargetMode="External"/><Relationship Id="rId234" Type="http://schemas.openxmlformats.org/officeDocument/2006/relationships/hyperlink" Target="https://opentopomap.org/" TargetMode="External"/><Relationship Id="rId235" Type="http://schemas.openxmlformats.org/officeDocument/2006/relationships/hyperlink" Target="https://opentopomap.org/" TargetMode="External"/><Relationship Id="rId236" Type="http://schemas.openxmlformats.org/officeDocument/2006/relationships/hyperlink" Target="https://opentopomap.org/" TargetMode="External"/><Relationship Id="rId237" Type="http://schemas.openxmlformats.org/officeDocument/2006/relationships/hyperlink" Target="https://opentopomap.org/" TargetMode="External"/><Relationship Id="rId238" Type="http://schemas.openxmlformats.org/officeDocument/2006/relationships/hyperlink" Target="https://opentopomap.org/" TargetMode="External"/><Relationship Id="rId239" Type="http://schemas.openxmlformats.org/officeDocument/2006/relationships/hyperlink" Target="https://opentopomap.org/" TargetMode="External"/><Relationship Id="rId240" Type="http://schemas.openxmlformats.org/officeDocument/2006/relationships/hyperlink" Target="https://opentopomap.org/" TargetMode="External"/><Relationship Id="rId241" Type="http://schemas.openxmlformats.org/officeDocument/2006/relationships/hyperlink" Target="https://opentopomap.org/" TargetMode="External"/><Relationship Id="rId242" Type="http://schemas.openxmlformats.org/officeDocument/2006/relationships/hyperlink" Target="https://opentopomap.org/" TargetMode="External"/><Relationship Id="rId243" Type="http://schemas.openxmlformats.org/officeDocument/2006/relationships/hyperlink" Target="https://opentopomap.org/" TargetMode="External"/><Relationship Id="rId244" Type="http://schemas.openxmlformats.org/officeDocument/2006/relationships/hyperlink" Target="https://opentopomap.org/" TargetMode="External"/><Relationship Id="rId245" Type="http://schemas.openxmlformats.org/officeDocument/2006/relationships/hyperlink" Target="https://opentopomap.org/" TargetMode="External"/><Relationship Id="rId246" Type="http://schemas.openxmlformats.org/officeDocument/2006/relationships/hyperlink" Target="https://opentopomap.org/" TargetMode="External"/><Relationship Id="rId247" Type="http://schemas.openxmlformats.org/officeDocument/2006/relationships/hyperlink" Target="https://opentopomap.org/" TargetMode="External"/><Relationship Id="rId248" Type="http://schemas.openxmlformats.org/officeDocument/2006/relationships/hyperlink" Target="https://opentopomap.org/" TargetMode="External"/><Relationship Id="rId249" Type="http://schemas.openxmlformats.org/officeDocument/2006/relationships/hyperlink" Target="https://opentopomap.org/" TargetMode="External"/><Relationship Id="rId250" Type="http://schemas.openxmlformats.org/officeDocument/2006/relationships/hyperlink" Target="https://opentopomap.org/" TargetMode="External"/><Relationship Id="rId251" Type="http://schemas.openxmlformats.org/officeDocument/2006/relationships/hyperlink" Target="https://opentopomap.org/" TargetMode="External"/><Relationship Id="rId252" Type="http://schemas.openxmlformats.org/officeDocument/2006/relationships/hyperlink" Target="https://opentopomap.org/" TargetMode="External"/><Relationship Id="rId253" Type="http://schemas.openxmlformats.org/officeDocument/2006/relationships/hyperlink" Target="https://opentopomap.org/" TargetMode="External"/><Relationship Id="rId254" Type="http://schemas.openxmlformats.org/officeDocument/2006/relationships/hyperlink" Target="https://opentopomap.org/" TargetMode="External"/><Relationship Id="rId255" Type="http://schemas.openxmlformats.org/officeDocument/2006/relationships/hyperlink" Target="https://opentopomap.org/" TargetMode="External"/><Relationship Id="rId256" Type="http://schemas.openxmlformats.org/officeDocument/2006/relationships/hyperlink" Target="https://opentopomap.org/" TargetMode="External"/><Relationship Id="rId257" Type="http://schemas.openxmlformats.org/officeDocument/2006/relationships/hyperlink" Target="https://opentopomap.org/" TargetMode="External"/><Relationship Id="rId258" Type="http://schemas.openxmlformats.org/officeDocument/2006/relationships/hyperlink" Target="https://opentopomap.org/" TargetMode="External"/><Relationship Id="rId259" Type="http://schemas.openxmlformats.org/officeDocument/2006/relationships/hyperlink" Target="https://opentopomap.org/" TargetMode="External"/><Relationship Id="rId260" Type="http://schemas.openxmlformats.org/officeDocument/2006/relationships/hyperlink" Target="https://opentopomap.org/" TargetMode="External"/><Relationship Id="rId261" Type="http://schemas.openxmlformats.org/officeDocument/2006/relationships/hyperlink" Target="https://opentopomap.org/" TargetMode="External"/><Relationship Id="rId262" Type="http://schemas.openxmlformats.org/officeDocument/2006/relationships/hyperlink" Target="https://opentopomap.org/" TargetMode="External"/><Relationship Id="rId263" Type="http://schemas.openxmlformats.org/officeDocument/2006/relationships/hyperlink" Target="https://opentopomap.org/" TargetMode="External"/><Relationship Id="rId264" Type="http://schemas.openxmlformats.org/officeDocument/2006/relationships/hyperlink" Target="https://opentopomap.org/" TargetMode="External"/><Relationship Id="rId265" Type="http://schemas.openxmlformats.org/officeDocument/2006/relationships/hyperlink" Target="https://opentopomap.org/" TargetMode="External"/><Relationship Id="rId266" Type="http://schemas.openxmlformats.org/officeDocument/2006/relationships/hyperlink" Target="https://opentopomap.org/" TargetMode="External"/><Relationship Id="rId267" Type="http://schemas.openxmlformats.org/officeDocument/2006/relationships/hyperlink" Target="https://opentopomap.org/" TargetMode="External"/><Relationship Id="rId268" Type="http://schemas.openxmlformats.org/officeDocument/2006/relationships/hyperlink" Target="https://opentopomap.org/" TargetMode="External"/><Relationship Id="rId269" Type="http://schemas.openxmlformats.org/officeDocument/2006/relationships/hyperlink" Target="https://opentopomap.org/" TargetMode="External"/><Relationship Id="rId270" Type="http://schemas.openxmlformats.org/officeDocument/2006/relationships/hyperlink" Target="https://opentopomap.org/" TargetMode="External"/><Relationship Id="rId271" Type="http://schemas.openxmlformats.org/officeDocument/2006/relationships/hyperlink" Target="https://opentopomap.org/" TargetMode="External"/><Relationship Id="rId272" Type="http://schemas.openxmlformats.org/officeDocument/2006/relationships/hyperlink" Target="https://opentopomap.org/" TargetMode="External"/><Relationship Id="rId273" Type="http://schemas.openxmlformats.org/officeDocument/2006/relationships/hyperlink" Target="https://opentopomap.org/" TargetMode="External"/><Relationship Id="rId274" Type="http://schemas.openxmlformats.org/officeDocument/2006/relationships/hyperlink" Target="https://opentopomap.org/" TargetMode="External"/><Relationship Id="rId275" Type="http://schemas.openxmlformats.org/officeDocument/2006/relationships/hyperlink" Target="https://opentopomap.org/" TargetMode="External"/><Relationship Id="rId276" Type="http://schemas.openxmlformats.org/officeDocument/2006/relationships/hyperlink" Target="https://opentopomap.org/" TargetMode="External"/><Relationship Id="rId277" Type="http://schemas.openxmlformats.org/officeDocument/2006/relationships/hyperlink" Target="https://opentopomap.org/" TargetMode="External"/><Relationship Id="rId278" Type="http://schemas.openxmlformats.org/officeDocument/2006/relationships/hyperlink" Target="https://opentopomap.org/" TargetMode="External"/><Relationship Id="rId279" Type="http://schemas.openxmlformats.org/officeDocument/2006/relationships/hyperlink" Target="https://opentopomap.org/" TargetMode="External"/><Relationship Id="rId280" Type="http://schemas.openxmlformats.org/officeDocument/2006/relationships/hyperlink" Target="https://opentopomap.org/" TargetMode="External"/><Relationship Id="rId281" Type="http://schemas.openxmlformats.org/officeDocument/2006/relationships/hyperlink" Target="https://opentopomap.org/" TargetMode="External"/><Relationship Id="rId282" Type="http://schemas.openxmlformats.org/officeDocument/2006/relationships/hyperlink" Target="https://opentopomap.org/" TargetMode="External"/><Relationship Id="rId283" Type="http://schemas.openxmlformats.org/officeDocument/2006/relationships/hyperlink" Target="https://opentopomap.org/" TargetMode="External"/><Relationship Id="rId284" Type="http://schemas.openxmlformats.org/officeDocument/2006/relationships/hyperlink" Target="https://opentopomap.org/" TargetMode="External"/><Relationship Id="rId285" Type="http://schemas.openxmlformats.org/officeDocument/2006/relationships/hyperlink" Target="https://opentopomap.org/" TargetMode="External"/><Relationship Id="rId286" Type="http://schemas.openxmlformats.org/officeDocument/2006/relationships/hyperlink" Target="https://opentopomap.org/" TargetMode="External"/><Relationship Id="rId287" Type="http://schemas.openxmlformats.org/officeDocument/2006/relationships/hyperlink" Target="https://opentopomap.org/" TargetMode="External"/><Relationship Id="rId288" Type="http://schemas.openxmlformats.org/officeDocument/2006/relationships/hyperlink" Target="https://opentopomap.org/" TargetMode="External"/><Relationship Id="rId289" Type="http://schemas.openxmlformats.org/officeDocument/2006/relationships/hyperlink" Target="https://opentopomap.org/" TargetMode="External"/><Relationship Id="rId290" Type="http://schemas.openxmlformats.org/officeDocument/2006/relationships/hyperlink" Target="https://opentopomap.org/" TargetMode="External"/><Relationship Id="rId291" Type="http://schemas.openxmlformats.org/officeDocument/2006/relationships/hyperlink" Target="https://opentopomap.org/" TargetMode="External"/><Relationship Id="rId292" Type="http://schemas.openxmlformats.org/officeDocument/2006/relationships/hyperlink" Target="https://opentopomap.org/" TargetMode="External"/><Relationship Id="rId293" Type="http://schemas.openxmlformats.org/officeDocument/2006/relationships/hyperlink" Target="https://opentopomap.org/" TargetMode="External"/><Relationship Id="rId294" Type="http://schemas.openxmlformats.org/officeDocument/2006/relationships/hyperlink" Target="https://opentopomap.org/" TargetMode="External"/><Relationship Id="rId295" Type="http://schemas.openxmlformats.org/officeDocument/2006/relationships/hyperlink" Target="https://opentopomap.org/" TargetMode="External"/><Relationship Id="rId296" Type="http://schemas.openxmlformats.org/officeDocument/2006/relationships/hyperlink" Target="https://opentopomap.org/" TargetMode="External"/><Relationship Id="rId297" Type="http://schemas.openxmlformats.org/officeDocument/2006/relationships/hyperlink" Target="https://opentopomap.org/" TargetMode="External"/><Relationship Id="rId298" Type="http://schemas.openxmlformats.org/officeDocument/2006/relationships/hyperlink" Target="https://opentopomap.org/" TargetMode="External"/><Relationship Id="rId299" Type="http://schemas.openxmlformats.org/officeDocument/2006/relationships/hyperlink" Target="https://opentopomap.org/" TargetMode="External"/><Relationship Id="rId300" Type="http://schemas.openxmlformats.org/officeDocument/2006/relationships/hyperlink" Target="https://opentopomap.org/" TargetMode="External"/><Relationship Id="rId301" Type="http://schemas.openxmlformats.org/officeDocument/2006/relationships/hyperlink" Target="https://opentopomap.org/" TargetMode="External"/><Relationship Id="rId302" Type="http://schemas.openxmlformats.org/officeDocument/2006/relationships/hyperlink" Target="https://opentopomap.org/" TargetMode="External"/><Relationship Id="rId303" Type="http://schemas.openxmlformats.org/officeDocument/2006/relationships/hyperlink" Target="https://opentopomap.org/" TargetMode="External"/><Relationship Id="rId304" Type="http://schemas.openxmlformats.org/officeDocument/2006/relationships/hyperlink" Target="https://opentopomap.org/" TargetMode="External"/><Relationship Id="rId305" Type="http://schemas.openxmlformats.org/officeDocument/2006/relationships/hyperlink" Target="https://opentopomap.org/" TargetMode="External"/><Relationship Id="rId306" Type="http://schemas.openxmlformats.org/officeDocument/2006/relationships/hyperlink" Target="https://opentopomap.org/" TargetMode="External"/><Relationship Id="rId307" Type="http://schemas.openxmlformats.org/officeDocument/2006/relationships/hyperlink" Target="https://opentopomap.org/" TargetMode="External"/><Relationship Id="rId308" Type="http://schemas.openxmlformats.org/officeDocument/2006/relationships/hyperlink" Target="https://opentopomap.org/" TargetMode="External"/><Relationship Id="rId309" Type="http://schemas.openxmlformats.org/officeDocument/2006/relationships/hyperlink" Target="https://opentopomap.org/" TargetMode="External"/><Relationship Id="rId310" Type="http://schemas.openxmlformats.org/officeDocument/2006/relationships/hyperlink" Target="https://opentopomap.org/" TargetMode="External"/><Relationship Id="rId311" Type="http://schemas.openxmlformats.org/officeDocument/2006/relationships/hyperlink" Target="https://opentopomap.org/" TargetMode="External"/><Relationship Id="rId312" Type="http://schemas.openxmlformats.org/officeDocument/2006/relationships/hyperlink" Target="https://opentopomap.org/" TargetMode="External"/><Relationship Id="rId313" Type="http://schemas.openxmlformats.org/officeDocument/2006/relationships/hyperlink" Target="https://opentopomap.org/" TargetMode="External"/><Relationship Id="rId314" Type="http://schemas.openxmlformats.org/officeDocument/2006/relationships/hyperlink" Target="https://opentopomap.org/" TargetMode="External"/><Relationship Id="rId315" Type="http://schemas.openxmlformats.org/officeDocument/2006/relationships/hyperlink" Target="https://opentopomap.org/" TargetMode="External"/><Relationship Id="rId316" Type="http://schemas.openxmlformats.org/officeDocument/2006/relationships/hyperlink" Target="https://opentopomap.org/" TargetMode="External"/><Relationship Id="rId317" Type="http://schemas.openxmlformats.org/officeDocument/2006/relationships/hyperlink" Target="https://opentopomap.org/" TargetMode="External"/><Relationship Id="rId318" Type="http://schemas.openxmlformats.org/officeDocument/2006/relationships/hyperlink" Target="https://opentopomap.org/" TargetMode="External"/><Relationship Id="rId319" Type="http://schemas.openxmlformats.org/officeDocument/2006/relationships/hyperlink" Target="https://opentopomap.org/" TargetMode="External"/><Relationship Id="rId320" Type="http://schemas.openxmlformats.org/officeDocument/2006/relationships/hyperlink" Target="https://opentopomap.org/" TargetMode="External"/><Relationship Id="rId321" Type="http://schemas.openxmlformats.org/officeDocument/2006/relationships/hyperlink" Target="https://opentopomap.org/" TargetMode="External"/><Relationship Id="rId322" Type="http://schemas.openxmlformats.org/officeDocument/2006/relationships/hyperlink" Target="https://opentopomap.org/" TargetMode="External"/><Relationship Id="rId323" Type="http://schemas.openxmlformats.org/officeDocument/2006/relationships/hyperlink" Target="https://opentopomap.org/" TargetMode="External"/><Relationship Id="rId324" Type="http://schemas.openxmlformats.org/officeDocument/2006/relationships/hyperlink" Target="https://opentopomap.org/" TargetMode="External"/><Relationship Id="rId325" Type="http://schemas.openxmlformats.org/officeDocument/2006/relationships/hyperlink" Target="https://opentopomap.org/" TargetMode="External"/><Relationship Id="rId326" Type="http://schemas.openxmlformats.org/officeDocument/2006/relationships/hyperlink" Target="https://opentopomap.org/" TargetMode="External"/><Relationship Id="rId327" Type="http://schemas.openxmlformats.org/officeDocument/2006/relationships/hyperlink" Target="https://opentopomap.org/" TargetMode="External"/><Relationship Id="rId328" Type="http://schemas.openxmlformats.org/officeDocument/2006/relationships/hyperlink" Target="https://opentopomap.org/" TargetMode="External"/><Relationship Id="rId329" Type="http://schemas.openxmlformats.org/officeDocument/2006/relationships/hyperlink" Target="https://opentopomap.org/" TargetMode="External"/><Relationship Id="rId330" Type="http://schemas.openxmlformats.org/officeDocument/2006/relationships/hyperlink" Target="https://opentopomap.org/" TargetMode="External"/><Relationship Id="rId331" Type="http://schemas.openxmlformats.org/officeDocument/2006/relationships/hyperlink" Target="https://opentopomap.org/" TargetMode="External"/><Relationship Id="rId332" Type="http://schemas.openxmlformats.org/officeDocument/2006/relationships/hyperlink" Target="https://opentopomap.org/" TargetMode="External"/><Relationship Id="rId333" Type="http://schemas.openxmlformats.org/officeDocument/2006/relationships/hyperlink" Target="https://opentopomap.org/" TargetMode="External"/><Relationship Id="rId334" Type="http://schemas.openxmlformats.org/officeDocument/2006/relationships/hyperlink" Target="https://opentopomap.org/" TargetMode="External"/><Relationship Id="rId335" Type="http://schemas.openxmlformats.org/officeDocument/2006/relationships/hyperlink" Target="https://opentopomap.org/" TargetMode="External"/><Relationship Id="rId336" Type="http://schemas.openxmlformats.org/officeDocument/2006/relationships/hyperlink" Target="https://opentopomap.org/" TargetMode="External"/><Relationship Id="rId337" Type="http://schemas.openxmlformats.org/officeDocument/2006/relationships/hyperlink" Target="https://opentopomap.org/" TargetMode="External"/><Relationship Id="rId338" Type="http://schemas.openxmlformats.org/officeDocument/2006/relationships/hyperlink" Target="https://opentopomap.org/" TargetMode="External"/><Relationship Id="rId339" Type="http://schemas.openxmlformats.org/officeDocument/2006/relationships/hyperlink" Target="https://opentopomap.org/" TargetMode="External"/><Relationship Id="rId340" Type="http://schemas.openxmlformats.org/officeDocument/2006/relationships/hyperlink" Target="https://opentopomap.org/" TargetMode="External"/><Relationship Id="rId341" Type="http://schemas.openxmlformats.org/officeDocument/2006/relationships/hyperlink" Target="https://opentopomap.org/" TargetMode="External"/><Relationship Id="rId342" Type="http://schemas.openxmlformats.org/officeDocument/2006/relationships/hyperlink" Target="https://opentopomap.org/" TargetMode="External"/><Relationship Id="rId343" Type="http://schemas.openxmlformats.org/officeDocument/2006/relationships/hyperlink" Target="https://opentopomap.org/" TargetMode="External"/><Relationship Id="rId344" Type="http://schemas.openxmlformats.org/officeDocument/2006/relationships/hyperlink" Target="https://opentopomap.org/" TargetMode="External"/><Relationship Id="rId345" Type="http://schemas.openxmlformats.org/officeDocument/2006/relationships/hyperlink" Target="https://opentopomap.org/" TargetMode="External"/><Relationship Id="rId346" Type="http://schemas.openxmlformats.org/officeDocument/2006/relationships/hyperlink" Target="https://opentopomap.org/" TargetMode="External"/><Relationship Id="rId347" Type="http://schemas.openxmlformats.org/officeDocument/2006/relationships/hyperlink" Target="https://opentopomap.org/" TargetMode="External"/><Relationship Id="rId348" Type="http://schemas.openxmlformats.org/officeDocument/2006/relationships/hyperlink" Target="https://opentopomap.org/" TargetMode="External"/><Relationship Id="rId349" Type="http://schemas.openxmlformats.org/officeDocument/2006/relationships/hyperlink" Target="https://opentopomap.org/" TargetMode="External"/><Relationship Id="rId350" Type="http://schemas.openxmlformats.org/officeDocument/2006/relationships/hyperlink" Target="https://opentopomap.org/" TargetMode="External"/><Relationship Id="rId351" Type="http://schemas.openxmlformats.org/officeDocument/2006/relationships/hyperlink" Target="https://opentopomap.org/" TargetMode="External"/><Relationship Id="rId352" Type="http://schemas.openxmlformats.org/officeDocument/2006/relationships/hyperlink" Target="https://opentopomap.org/" TargetMode="External"/><Relationship Id="rId353" Type="http://schemas.openxmlformats.org/officeDocument/2006/relationships/hyperlink" Target="https://opentopomap.org/" TargetMode="External"/><Relationship Id="rId354" Type="http://schemas.openxmlformats.org/officeDocument/2006/relationships/hyperlink" Target="https://opentopomap.org/" TargetMode="External"/><Relationship Id="rId355" Type="http://schemas.openxmlformats.org/officeDocument/2006/relationships/hyperlink" Target="https://opentopomap.org/" TargetMode="External"/><Relationship Id="rId356" Type="http://schemas.openxmlformats.org/officeDocument/2006/relationships/hyperlink" Target="https://opentopomap.org/" TargetMode="External"/><Relationship Id="rId357" Type="http://schemas.openxmlformats.org/officeDocument/2006/relationships/hyperlink" Target="https://opentopomap.org/" TargetMode="External"/><Relationship Id="rId358" Type="http://schemas.openxmlformats.org/officeDocument/2006/relationships/hyperlink" Target="https://opentopomap.org/" TargetMode="External"/><Relationship Id="rId359" Type="http://schemas.openxmlformats.org/officeDocument/2006/relationships/hyperlink" Target="https://opentopomap.org/" TargetMode="External"/><Relationship Id="rId360" Type="http://schemas.openxmlformats.org/officeDocument/2006/relationships/hyperlink" Target="https://opentopomap.org/" TargetMode="External"/><Relationship Id="rId361" Type="http://schemas.openxmlformats.org/officeDocument/2006/relationships/hyperlink" Target="https://opentopomap.org/" TargetMode="External"/><Relationship Id="rId362" Type="http://schemas.openxmlformats.org/officeDocument/2006/relationships/hyperlink" Target="https://opentopomap.org/" TargetMode="External"/><Relationship Id="rId363" Type="http://schemas.openxmlformats.org/officeDocument/2006/relationships/hyperlink" Target="https://opentopomap.org/" TargetMode="External"/><Relationship Id="rId364" Type="http://schemas.openxmlformats.org/officeDocument/2006/relationships/hyperlink" Target="https://opentopomap.org/" TargetMode="External"/><Relationship Id="rId365" Type="http://schemas.openxmlformats.org/officeDocument/2006/relationships/hyperlink" Target="https://opentopomap.org/" TargetMode="External"/><Relationship Id="rId366" Type="http://schemas.openxmlformats.org/officeDocument/2006/relationships/hyperlink" Target="https://opentopomap.org/" TargetMode="External"/><Relationship Id="rId367" Type="http://schemas.openxmlformats.org/officeDocument/2006/relationships/hyperlink" Target="https://opentopomap.org/" TargetMode="External"/><Relationship Id="rId368" Type="http://schemas.openxmlformats.org/officeDocument/2006/relationships/hyperlink" Target="https://opentopomap.org/" TargetMode="External"/><Relationship Id="rId369" Type="http://schemas.openxmlformats.org/officeDocument/2006/relationships/hyperlink" Target="https://opentopomap.org/" TargetMode="External"/><Relationship Id="rId370" Type="http://schemas.openxmlformats.org/officeDocument/2006/relationships/hyperlink" Target="https://opentopomap.org/" TargetMode="External"/><Relationship Id="rId371" Type="http://schemas.openxmlformats.org/officeDocument/2006/relationships/hyperlink" Target="https://opentopomap.org/" TargetMode="External"/><Relationship Id="rId372" Type="http://schemas.openxmlformats.org/officeDocument/2006/relationships/hyperlink" Target="https://opentopomap.org/" TargetMode="External"/><Relationship Id="rId373" Type="http://schemas.openxmlformats.org/officeDocument/2006/relationships/hyperlink" Target="https://opentopomap.org/" TargetMode="External"/><Relationship Id="rId374" Type="http://schemas.openxmlformats.org/officeDocument/2006/relationships/hyperlink" Target="https://opentopomap.org/" TargetMode="External"/><Relationship Id="rId375" Type="http://schemas.openxmlformats.org/officeDocument/2006/relationships/hyperlink" Target="https://opentopomap.org/" TargetMode="External"/><Relationship Id="rId376" Type="http://schemas.openxmlformats.org/officeDocument/2006/relationships/hyperlink" Target="https://opentopomap.org/" TargetMode="External"/><Relationship Id="rId377" Type="http://schemas.openxmlformats.org/officeDocument/2006/relationships/hyperlink" Target="https://opentopomap.org/" TargetMode="External"/><Relationship Id="rId378" Type="http://schemas.openxmlformats.org/officeDocument/2006/relationships/hyperlink" Target="https://opentopomap.org/" TargetMode="External"/><Relationship Id="rId379" Type="http://schemas.openxmlformats.org/officeDocument/2006/relationships/hyperlink" Target="https://opentopomap.org/" TargetMode="External"/><Relationship Id="rId380" Type="http://schemas.openxmlformats.org/officeDocument/2006/relationships/hyperlink" Target="https://opentopomap.org/" TargetMode="External"/><Relationship Id="rId381" Type="http://schemas.openxmlformats.org/officeDocument/2006/relationships/hyperlink" Target="https://opentopomap.org/" TargetMode="External"/><Relationship Id="rId382" Type="http://schemas.openxmlformats.org/officeDocument/2006/relationships/hyperlink" Target="https://opentopomap.org/" TargetMode="External"/><Relationship Id="rId383" Type="http://schemas.openxmlformats.org/officeDocument/2006/relationships/hyperlink" Target="https://opentopomap.org/" TargetMode="External"/><Relationship Id="rId384" Type="http://schemas.openxmlformats.org/officeDocument/2006/relationships/hyperlink" Target="https://opentopomap.org/" TargetMode="External"/><Relationship Id="rId385" Type="http://schemas.openxmlformats.org/officeDocument/2006/relationships/hyperlink" Target="https://opentopomap.org/" TargetMode="External"/><Relationship Id="rId386" Type="http://schemas.openxmlformats.org/officeDocument/2006/relationships/hyperlink" Target="https://opentopomap.org/" TargetMode="External"/><Relationship Id="rId387" Type="http://schemas.openxmlformats.org/officeDocument/2006/relationships/hyperlink" Target="https://opentopomap.org/" TargetMode="External"/><Relationship Id="rId388" Type="http://schemas.openxmlformats.org/officeDocument/2006/relationships/hyperlink" Target="https://opentopomap.org/" TargetMode="External"/><Relationship Id="rId389" Type="http://schemas.openxmlformats.org/officeDocument/2006/relationships/hyperlink" Target="https://opentopomap.org/" TargetMode="External"/><Relationship Id="rId390" Type="http://schemas.openxmlformats.org/officeDocument/2006/relationships/hyperlink" Target="https://opentopomap.org/" TargetMode="External"/><Relationship Id="rId391" Type="http://schemas.openxmlformats.org/officeDocument/2006/relationships/hyperlink" Target="https://opentopomap.org/" TargetMode="External"/><Relationship Id="rId392" Type="http://schemas.openxmlformats.org/officeDocument/2006/relationships/hyperlink" Target="https://opentopomap.org/" TargetMode="External"/><Relationship Id="rId393" Type="http://schemas.openxmlformats.org/officeDocument/2006/relationships/hyperlink" Target="https://opentopomap.org/" TargetMode="External"/><Relationship Id="rId394" Type="http://schemas.openxmlformats.org/officeDocument/2006/relationships/hyperlink" Target="https://opentopomap.org/" TargetMode="External"/><Relationship Id="rId395" Type="http://schemas.openxmlformats.org/officeDocument/2006/relationships/hyperlink" Target="https://opentopomap.org/" TargetMode="External"/><Relationship Id="rId396" Type="http://schemas.openxmlformats.org/officeDocument/2006/relationships/hyperlink" Target="https://opentopomap.org/" TargetMode="External"/><Relationship Id="rId397" Type="http://schemas.openxmlformats.org/officeDocument/2006/relationships/hyperlink" Target="https://opentopomap.org/" TargetMode="External"/><Relationship Id="rId398" Type="http://schemas.openxmlformats.org/officeDocument/2006/relationships/hyperlink" Target="https://opentopomap.org/" TargetMode="External"/><Relationship Id="rId399" Type="http://schemas.openxmlformats.org/officeDocument/2006/relationships/hyperlink" Target="https://opentopomap.org/" TargetMode="External"/><Relationship Id="rId400" Type="http://schemas.openxmlformats.org/officeDocument/2006/relationships/hyperlink" Target="https://opentopomap.org/" TargetMode="External"/><Relationship Id="rId401" Type="http://schemas.openxmlformats.org/officeDocument/2006/relationships/hyperlink" Target="https://opentopomap.org/" TargetMode="External"/><Relationship Id="rId402" Type="http://schemas.openxmlformats.org/officeDocument/2006/relationships/hyperlink" Target="https://opentopomap.org/" TargetMode="External"/><Relationship Id="rId403" Type="http://schemas.openxmlformats.org/officeDocument/2006/relationships/hyperlink" Target="https://opentopomap.org/" TargetMode="External"/><Relationship Id="rId404" Type="http://schemas.openxmlformats.org/officeDocument/2006/relationships/hyperlink" Target="https://opentopomap.org/" TargetMode="External"/><Relationship Id="rId405" Type="http://schemas.openxmlformats.org/officeDocument/2006/relationships/hyperlink" Target="https://opentopomap.org/" TargetMode="External"/><Relationship Id="rId406" Type="http://schemas.openxmlformats.org/officeDocument/2006/relationships/hyperlink" Target="https://opentopomap.org/" TargetMode="External"/><Relationship Id="rId407" Type="http://schemas.openxmlformats.org/officeDocument/2006/relationships/hyperlink" Target="https://opentopomap.org/" TargetMode="External"/><Relationship Id="rId408" Type="http://schemas.openxmlformats.org/officeDocument/2006/relationships/hyperlink" Target="https://opentopomap.org/" TargetMode="External"/><Relationship Id="rId409" Type="http://schemas.openxmlformats.org/officeDocument/2006/relationships/hyperlink" Target="https://opentopomap.org/" TargetMode="External"/><Relationship Id="rId410" Type="http://schemas.openxmlformats.org/officeDocument/2006/relationships/hyperlink" Target="https://opentopomap.org/" TargetMode="External"/><Relationship Id="rId411" Type="http://schemas.openxmlformats.org/officeDocument/2006/relationships/hyperlink" Target="https://opentopomap.org/" TargetMode="External"/><Relationship Id="rId412" Type="http://schemas.openxmlformats.org/officeDocument/2006/relationships/hyperlink" Target="https://opentopomap.org/" TargetMode="External"/><Relationship Id="rId413" Type="http://schemas.openxmlformats.org/officeDocument/2006/relationships/hyperlink" Target="https://opentopomap.org/" TargetMode="External"/><Relationship Id="rId414" Type="http://schemas.openxmlformats.org/officeDocument/2006/relationships/hyperlink" Target="https://opentopomap.org/" TargetMode="External"/><Relationship Id="rId415" Type="http://schemas.openxmlformats.org/officeDocument/2006/relationships/hyperlink" Target="https://opentopomap.org/" TargetMode="External"/><Relationship Id="rId416" Type="http://schemas.openxmlformats.org/officeDocument/2006/relationships/hyperlink" Target="https://opentopomap.org/" TargetMode="External"/><Relationship Id="rId417" Type="http://schemas.openxmlformats.org/officeDocument/2006/relationships/hyperlink" Target="https://opentopomap.org/" TargetMode="External"/><Relationship Id="rId418" Type="http://schemas.openxmlformats.org/officeDocument/2006/relationships/hyperlink" Target="https://opentopomap.org/" TargetMode="External"/><Relationship Id="rId419" Type="http://schemas.openxmlformats.org/officeDocument/2006/relationships/hyperlink" Target="https://opentopomap.org/" TargetMode="External"/><Relationship Id="rId420" Type="http://schemas.openxmlformats.org/officeDocument/2006/relationships/hyperlink" Target="https://opentopomap.org/" TargetMode="External"/><Relationship Id="rId421" Type="http://schemas.openxmlformats.org/officeDocument/2006/relationships/hyperlink" Target="https://opentopomap.org/" TargetMode="External"/><Relationship Id="rId422" Type="http://schemas.openxmlformats.org/officeDocument/2006/relationships/hyperlink" Target="https://opentopomap.org/" TargetMode="External"/><Relationship Id="rId423" Type="http://schemas.openxmlformats.org/officeDocument/2006/relationships/hyperlink" Target="https://opentopomap.org/" TargetMode="External"/><Relationship Id="rId424" Type="http://schemas.openxmlformats.org/officeDocument/2006/relationships/hyperlink" Target="https://opentopomap.org/" TargetMode="External"/><Relationship Id="rId425" Type="http://schemas.openxmlformats.org/officeDocument/2006/relationships/hyperlink" Target="https://opentopomap.org/" TargetMode="External"/><Relationship Id="rId426" Type="http://schemas.openxmlformats.org/officeDocument/2006/relationships/hyperlink" Target="https://opentopomap.org/" TargetMode="External"/><Relationship Id="rId427" Type="http://schemas.openxmlformats.org/officeDocument/2006/relationships/hyperlink" Target="https://opentopomap.org/" TargetMode="External"/><Relationship Id="rId428" Type="http://schemas.openxmlformats.org/officeDocument/2006/relationships/hyperlink" Target="https://opentopomap.org/" TargetMode="External"/><Relationship Id="rId429" Type="http://schemas.openxmlformats.org/officeDocument/2006/relationships/hyperlink" Target="https://opentopomap.org/" TargetMode="External"/><Relationship Id="rId430" Type="http://schemas.openxmlformats.org/officeDocument/2006/relationships/hyperlink" Target="https://opentopomap.org/" TargetMode="External"/><Relationship Id="rId431" Type="http://schemas.openxmlformats.org/officeDocument/2006/relationships/hyperlink" Target="https://opentopomap.org/" TargetMode="External"/><Relationship Id="rId432" Type="http://schemas.openxmlformats.org/officeDocument/2006/relationships/hyperlink" Target="https://opentopomap.org/" TargetMode="External"/><Relationship Id="rId433" Type="http://schemas.openxmlformats.org/officeDocument/2006/relationships/hyperlink" Target="https://opentopomap.org/" TargetMode="External"/><Relationship Id="rId434" Type="http://schemas.openxmlformats.org/officeDocument/2006/relationships/hyperlink" Target="https://opentopomap.org/" TargetMode="External"/><Relationship Id="rId435" Type="http://schemas.openxmlformats.org/officeDocument/2006/relationships/hyperlink" Target="https://opentopomap.org/" TargetMode="External"/><Relationship Id="rId436" Type="http://schemas.openxmlformats.org/officeDocument/2006/relationships/hyperlink" Target="https://opentopomap.org/" TargetMode="External"/><Relationship Id="rId437" Type="http://schemas.openxmlformats.org/officeDocument/2006/relationships/hyperlink" Target="https://opentopomap.org/" TargetMode="External"/><Relationship Id="rId438" Type="http://schemas.openxmlformats.org/officeDocument/2006/relationships/hyperlink" Target="https://opentopomap.org/" TargetMode="External"/><Relationship Id="rId439" Type="http://schemas.openxmlformats.org/officeDocument/2006/relationships/hyperlink" Target="https://opentopomap.org/" TargetMode="External"/><Relationship Id="rId440" Type="http://schemas.openxmlformats.org/officeDocument/2006/relationships/hyperlink" Target="https://opentopomap.org/" TargetMode="External"/><Relationship Id="rId441" Type="http://schemas.openxmlformats.org/officeDocument/2006/relationships/hyperlink" Target="https://opentopomap.org/" TargetMode="External"/><Relationship Id="rId442" Type="http://schemas.openxmlformats.org/officeDocument/2006/relationships/hyperlink" Target="https://opentopomap.org/" TargetMode="External"/><Relationship Id="rId443" Type="http://schemas.openxmlformats.org/officeDocument/2006/relationships/hyperlink" Target="https://opentopomap.org/" TargetMode="External"/><Relationship Id="rId444" Type="http://schemas.openxmlformats.org/officeDocument/2006/relationships/hyperlink" Target="https://opentopomap.org/" TargetMode="External"/><Relationship Id="rId445" Type="http://schemas.openxmlformats.org/officeDocument/2006/relationships/hyperlink" Target="https://opentopomap.org/" TargetMode="External"/><Relationship Id="rId446" Type="http://schemas.openxmlformats.org/officeDocument/2006/relationships/hyperlink" Target="https://opentopomap.org/" TargetMode="External"/><Relationship Id="rId447" Type="http://schemas.openxmlformats.org/officeDocument/2006/relationships/hyperlink" Target="https://opentopomap.org/" TargetMode="External"/><Relationship Id="rId448" Type="http://schemas.openxmlformats.org/officeDocument/2006/relationships/hyperlink" Target="https://opentopomap.org/" TargetMode="External"/><Relationship Id="rId449" Type="http://schemas.openxmlformats.org/officeDocument/2006/relationships/hyperlink" Target="https://opentopomap.org/" TargetMode="External"/><Relationship Id="rId450" Type="http://schemas.openxmlformats.org/officeDocument/2006/relationships/hyperlink" Target="https://opentopomap.org/" TargetMode="External"/><Relationship Id="rId451" Type="http://schemas.openxmlformats.org/officeDocument/2006/relationships/hyperlink" Target="https://opentopomap.org/" TargetMode="External"/><Relationship Id="rId452" Type="http://schemas.openxmlformats.org/officeDocument/2006/relationships/hyperlink" Target="https://opentopomap.org/" TargetMode="External"/><Relationship Id="rId453" Type="http://schemas.openxmlformats.org/officeDocument/2006/relationships/hyperlink" Target="https://opentopomap.org/" TargetMode="External"/><Relationship Id="rId454" Type="http://schemas.openxmlformats.org/officeDocument/2006/relationships/hyperlink" Target="https://opentopomap.org/" TargetMode="External"/><Relationship Id="rId455" Type="http://schemas.openxmlformats.org/officeDocument/2006/relationships/hyperlink" Target="https://opentopomap.org/" TargetMode="External"/><Relationship Id="rId456" Type="http://schemas.openxmlformats.org/officeDocument/2006/relationships/hyperlink" Target="https://opentopomap.org/" TargetMode="External"/><Relationship Id="rId457" Type="http://schemas.openxmlformats.org/officeDocument/2006/relationships/hyperlink" Target="https://opentopomap.org/" TargetMode="External"/><Relationship Id="rId458" Type="http://schemas.openxmlformats.org/officeDocument/2006/relationships/hyperlink" Target="https://opentopomap.org/" TargetMode="External"/><Relationship Id="rId459" Type="http://schemas.openxmlformats.org/officeDocument/2006/relationships/hyperlink" Target="https://opentopomap.org/" TargetMode="External"/><Relationship Id="rId460" Type="http://schemas.openxmlformats.org/officeDocument/2006/relationships/hyperlink" Target="https://opentopomap.org/" TargetMode="External"/><Relationship Id="rId461" Type="http://schemas.openxmlformats.org/officeDocument/2006/relationships/hyperlink" Target="https://opentopomap.org/" TargetMode="External"/><Relationship Id="rId462" Type="http://schemas.openxmlformats.org/officeDocument/2006/relationships/hyperlink" Target="https://opentopomap.org/" TargetMode="External"/><Relationship Id="rId463" Type="http://schemas.openxmlformats.org/officeDocument/2006/relationships/hyperlink" Target="https://opentopomap.org/" TargetMode="External"/><Relationship Id="rId464" Type="http://schemas.openxmlformats.org/officeDocument/2006/relationships/hyperlink" Target="https://opentopomap.org/" TargetMode="External"/><Relationship Id="rId465" Type="http://schemas.openxmlformats.org/officeDocument/2006/relationships/hyperlink" Target="https://opentopomap.org/" TargetMode="External"/><Relationship Id="rId466" Type="http://schemas.openxmlformats.org/officeDocument/2006/relationships/hyperlink" Target="https://opentopomap.org/" TargetMode="External"/><Relationship Id="rId467" Type="http://schemas.openxmlformats.org/officeDocument/2006/relationships/hyperlink" Target="https://opentopomap.org/" TargetMode="External"/><Relationship Id="rId468" Type="http://schemas.openxmlformats.org/officeDocument/2006/relationships/hyperlink" Target="https://opentopomap.org/" TargetMode="External"/><Relationship Id="rId469" Type="http://schemas.openxmlformats.org/officeDocument/2006/relationships/hyperlink" Target="https://opentopomap.org/" TargetMode="External"/><Relationship Id="rId470" Type="http://schemas.openxmlformats.org/officeDocument/2006/relationships/hyperlink" Target="https://opentopomap.org/" TargetMode="External"/><Relationship Id="rId471" Type="http://schemas.openxmlformats.org/officeDocument/2006/relationships/hyperlink" Target="https://opentopomap.org/" TargetMode="External"/><Relationship Id="rId472" Type="http://schemas.openxmlformats.org/officeDocument/2006/relationships/hyperlink" Target="https://opentopomap.org/" TargetMode="External"/><Relationship Id="rId473" Type="http://schemas.openxmlformats.org/officeDocument/2006/relationships/hyperlink" Target="https://opentopomap.org/" TargetMode="External"/><Relationship Id="rId474" Type="http://schemas.openxmlformats.org/officeDocument/2006/relationships/hyperlink" Target="https://opentopomap.org/" TargetMode="External"/><Relationship Id="rId475" Type="http://schemas.openxmlformats.org/officeDocument/2006/relationships/hyperlink" Target="https://opentopomap.org/" TargetMode="External"/><Relationship Id="rId476" Type="http://schemas.openxmlformats.org/officeDocument/2006/relationships/hyperlink" Target="https://opentopomap.org/" TargetMode="External"/><Relationship Id="rId477" Type="http://schemas.openxmlformats.org/officeDocument/2006/relationships/hyperlink" Target="https://opentopomap.org/" TargetMode="External"/><Relationship Id="rId478" Type="http://schemas.openxmlformats.org/officeDocument/2006/relationships/hyperlink" Target="https://opentopomap.org/" TargetMode="External"/><Relationship Id="rId479" Type="http://schemas.openxmlformats.org/officeDocument/2006/relationships/hyperlink" Target="https://opentopomap.org/" TargetMode="External"/><Relationship Id="rId480" Type="http://schemas.openxmlformats.org/officeDocument/2006/relationships/hyperlink" Target="https://opentopomap.org/" TargetMode="External"/><Relationship Id="rId481" Type="http://schemas.openxmlformats.org/officeDocument/2006/relationships/hyperlink" Target="https://opentopomap.org/" TargetMode="External"/><Relationship Id="rId482" Type="http://schemas.openxmlformats.org/officeDocument/2006/relationships/hyperlink" Target="https://opentopomap.org/" TargetMode="External"/><Relationship Id="rId483" Type="http://schemas.openxmlformats.org/officeDocument/2006/relationships/hyperlink" Target="https://opentopomap.org/" TargetMode="External"/><Relationship Id="rId484" Type="http://schemas.openxmlformats.org/officeDocument/2006/relationships/hyperlink" Target="https://opentopomap.org/" TargetMode="External"/><Relationship Id="rId485" Type="http://schemas.openxmlformats.org/officeDocument/2006/relationships/hyperlink" Target="https://opentopomap.org/" TargetMode="External"/><Relationship Id="rId486" Type="http://schemas.openxmlformats.org/officeDocument/2006/relationships/hyperlink" Target="https://opentopomap.org/" TargetMode="External"/><Relationship Id="rId487" Type="http://schemas.openxmlformats.org/officeDocument/2006/relationships/hyperlink" Target="https://opentopomap.org/" TargetMode="External"/><Relationship Id="rId488" Type="http://schemas.openxmlformats.org/officeDocument/2006/relationships/hyperlink" Target="https://opentopomap.org/" TargetMode="External"/><Relationship Id="rId489" Type="http://schemas.openxmlformats.org/officeDocument/2006/relationships/hyperlink" Target="https://opentopomap.org/" TargetMode="External"/><Relationship Id="rId490" Type="http://schemas.openxmlformats.org/officeDocument/2006/relationships/hyperlink" Target="https://opentopomap.org/" TargetMode="External"/><Relationship Id="rId491" Type="http://schemas.openxmlformats.org/officeDocument/2006/relationships/hyperlink" Target="https://opentopomap.org/" TargetMode="External"/><Relationship Id="rId492" Type="http://schemas.openxmlformats.org/officeDocument/2006/relationships/hyperlink" Target="https://opentopomap.org/" TargetMode="External"/><Relationship Id="rId493" Type="http://schemas.openxmlformats.org/officeDocument/2006/relationships/hyperlink" Target="https://opentopomap.org/" TargetMode="External"/><Relationship Id="rId494" Type="http://schemas.openxmlformats.org/officeDocument/2006/relationships/hyperlink" Target="https://opentopomap.org/" TargetMode="External"/><Relationship Id="rId495" Type="http://schemas.openxmlformats.org/officeDocument/2006/relationships/hyperlink" Target="https://opentopomap.org/" TargetMode="External"/><Relationship Id="rId496" Type="http://schemas.openxmlformats.org/officeDocument/2006/relationships/hyperlink" Target="https://opentopomap.org/" TargetMode="External"/><Relationship Id="rId497" Type="http://schemas.openxmlformats.org/officeDocument/2006/relationships/hyperlink" Target="https://opentopomap.org/" TargetMode="External"/><Relationship Id="rId498" Type="http://schemas.openxmlformats.org/officeDocument/2006/relationships/hyperlink" Target="https://opentopomap.org/" TargetMode="External"/><Relationship Id="rId499" Type="http://schemas.openxmlformats.org/officeDocument/2006/relationships/hyperlink" Target="https://opentopomap.org/" TargetMode="External"/><Relationship Id="rId500" Type="http://schemas.openxmlformats.org/officeDocument/2006/relationships/hyperlink" Target="https://opentopomap.org/" TargetMode="External"/><Relationship Id="rId501" Type="http://schemas.openxmlformats.org/officeDocument/2006/relationships/hyperlink" Target="https://opentopomap.org/" TargetMode="External"/><Relationship Id="rId502" Type="http://schemas.openxmlformats.org/officeDocument/2006/relationships/hyperlink" Target="https://opentopomap.org/" TargetMode="External"/><Relationship Id="rId503" Type="http://schemas.openxmlformats.org/officeDocument/2006/relationships/hyperlink" Target="https://opentopomap.org/" TargetMode="External"/><Relationship Id="rId504" Type="http://schemas.openxmlformats.org/officeDocument/2006/relationships/hyperlink" Target="https://opentopomap.org/" TargetMode="External"/><Relationship Id="rId505" Type="http://schemas.openxmlformats.org/officeDocument/2006/relationships/hyperlink" Target="https://opentopomap.org/" TargetMode="External"/><Relationship Id="rId506" Type="http://schemas.openxmlformats.org/officeDocument/2006/relationships/hyperlink" Target="https://opentopomap.org/" TargetMode="External"/><Relationship Id="rId507" Type="http://schemas.openxmlformats.org/officeDocument/2006/relationships/hyperlink" Target="https://opentopomap.org/" TargetMode="External"/><Relationship Id="rId508" Type="http://schemas.openxmlformats.org/officeDocument/2006/relationships/hyperlink" Target="https://opentopomap.org/" TargetMode="External"/><Relationship Id="rId509" Type="http://schemas.openxmlformats.org/officeDocument/2006/relationships/hyperlink" Target="https://opentopomap.org/" TargetMode="External"/><Relationship Id="rId510" Type="http://schemas.openxmlformats.org/officeDocument/2006/relationships/hyperlink" Target="https://opentopomap.org/" TargetMode="External"/><Relationship Id="rId511" Type="http://schemas.openxmlformats.org/officeDocument/2006/relationships/hyperlink" Target="https://opentopomap.org/" TargetMode="External"/><Relationship Id="rId512" Type="http://schemas.openxmlformats.org/officeDocument/2006/relationships/hyperlink" Target="https://opentopomap.org/" TargetMode="External"/><Relationship Id="rId513" Type="http://schemas.openxmlformats.org/officeDocument/2006/relationships/hyperlink" Target="https://opentopomap.org/" TargetMode="External"/><Relationship Id="rId514" Type="http://schemas.openxmlformats.org/officeDocument/2006/relationships/hyperlink" Target="https://opentopomap.org/" TargetMode="External"/><Relationship Id="rId515" Type="http://schemas.openxmlformats.org/officeDocument/2006/relationships/hyperlink" Target="https://opentopomap.org/" TargetMode="External"/><Relationship Id="rId516" Type="http://schemas.openxmlformats.org/officeDocument/2006/relationships/hyperlink" Target="https://opentopomap.org/" TargetMode="External"/><Relationship Id="rId517" Type="http://schemas.openxmlformats.org/officeDocument/2006/relationships/hyperlink" Target="https://opentopomap.org/" TargetMode="External"/><Relationship Id="rId518" Type="http://schemas.openxmlformats.org/officeDocument/2006/relationships/hyperlink" Target="https://opentopomap.org/" TargetMode="External"/><Relationship Id="rId519" Type="http://schemas.openxmlformats.org/officeDocument/2006/relationships/hyperlink" Target="https://opentopomap.org/" TargetMode="External"/><Relationship Id="rId520" Type="http://schemas.openxmlformats.org/officeDocument/2006/relationships/hyperlink" Target="https://opentopomap.org/" TargetMode="External"/><Relationship Id="rId521" Type="http://schemas.openxmlformats.org/officeDocument/2006/relationships/hyperlink" Target="https://opentopomap.org/" TargetMode="External"/><Relationship Id="rId522" Type="http://schemas.openxmlformats.org/officeDocument/2006/relationships/hyperlink" Target="https://opentopomap.org/" TargetMode="External"/><Relationship Id="rId523" Type="http://schemas.openxmlformats.org/officeDocument/2006/relationships/hyperlink" Target="https://opentopomap.org/" TargetMode="External"/><Relationship Id="rId524" Type="http://schemas.openxmlformats.org/officeDocument/2006/relationships/hyperlink" Target="https://opentopomap.org/" TargetMode="External"/><Relationship Id="rId525" Type="http://schemas.openxmlformats.org/officeDocument/2006/relationships/hyperlink" Target="https://opentopomap.org/" TargetMode="External"/><Relationship Id="rId526" Type="http://schemas.openxmlformats.org/officeDocument/2006/relationships/hyperlink" Target="https://opentopomap.org/" TargetMode="External"/><Relationship Id="rId527" Type="http://schemas.openxmlformats.org/officeDocument/2006/relationships/hyperlink" Target="https://opentopomap.org/" TargetMode="External"/><Relationship Id="rId528" Type="http://schemas.openxmlformats.org/officeDocument/2006/relationships/hyperlink" Target="https://opentopomap.org/" TargetMode="External"/><Relationship Id="rId529" Type="http://schemas.openxmlformats.org/officeDocument/2006/relationships/hyperlink" Target="https://opentopomap.org/" TargetMode="External"/><Relationship Id="rId530" Type="http://schemas.openxmlformats.org/officeDocument/2006/relationships/hyperlink" Target="https://opentopomap.org/" TargetMode="External"/><Relationship Id="rId531" Type="http://schemas.openxmlformats.org/officeDocument/2006/relationships/hyperlink" Target="https://opentopomap.org/" TargetMode="External"/><Relationship Id="rId532" Type="http://schemas.openxmlformats.org/officeDocument/2006/relationships/hyperlink" Target="https://opentopomap.org/" TargetMode="External"/><Relationship Id="rId533" Type="http://schemas.openxmlformats.org/officeDocument/2006/relationships/hyperlink" Target="https://opentopomap.org/" TargetMode="External"/><Relationship Id="rId534" Type="http://schemas.openxmlformats.org/officeDocument/2006/relationships/hyperlink" Target="https://opentopomap.org/" TargetMode="External"/><Relationship Id="rId535" Type="http://schemas.openxmlformats.org/officeDocument/2006/relationships/hyperlink" Target="https://opentopomap.org/" TargetMode="External"/><Relationship Id="rId536" Type="http://schemas.openxmlformats.org/officeDocument/2006/relationships/hyperlink" Target="https://opentopomap.org/" TargetMode="External"/><Relationship Id="rId537" Type="http://schemas.openxmlformats.org/officeDocument/2006/relationships/hyperlink" Target="https://opentopomap.org/" TargetMode="External"/><Relationship Id="rId538" Type="http://schemas.openxmlformats.org/officeDocument/2006/relationships/hyperlink" Target="https://opentopomap.org/" TargetMode="External"/><Relationship Id="rId539" Type="http://schemas.openxmlformats.org/officeDocument/2006/relationships/hyperlink" Target="https://opentopomap.org/" TargetMode="External"/><Relationship Id="rId540" Type="http://schemas.openxmlformats.org/officeDocument/2006/relationships/hyperlink" Target="https://opentopomap.org/" TargetMode="External"/><Relationship Id="rId541" Type="http://schemas.openxmlformats.org/officeDocument/2006/relationships/hyperlink" Target="https://opentopomap.org/" TargetMode="External"/><Relationship Id="rId542" Type="http://schemas.openxmlformats.org/officeDocument/2006/relationships/hyperlink" Target="https://opentopomap.org/" TargetMode="External"/><Relationship Id="rId543" Type="http://schemas.openxmlformats.org/officeDocument/2006/relationships/hyperlink" Target="https://opentopomap.org/" TargetMode="External"/><Relationship Id="rId544" Type="http://schemas.openxmlformats.org/officeDocument/2006/relationships/hyperlink" Target="https://opentopomap.org/" TargetMode="External"/><Relationship Id="rId545" Type="http://schemas.openxmlformats.org/officeDocument/2006/relationships/hyperlink" Target="https://opentopomap.org/" TargetMode="External"/><Relationship Id="rId546" Type="http://schemas.openxmlformats.org/officeDocument/2006/relationships/hyperlink" Target="https://opentopomap.org/" TargetMode="External"/><Relationship Id="rId547" Type="http://schemas.openxmlformats.org/officeDocument/2006/relationships/hyperlink" Target="https://opentopomap.org/" TargetMode="External"/><Relationship Id="rId548" Type="http://schemas.openxmlformats.org/officeDocument/2006/relationships/hyperlink" Target="https://opentopomap.org/" TargetMode="External"/><Relationship Id="rId549" Type="http://schemas.openxmlformats.org/officeDocument/2006/relationships/hyperlink" Target="https://opentopomap.org/" TargetMode="External"/><Relationship Id="rId550" Type="http://schemas.openxmlformats.org/officeDocument/2006/relationships/hyperlink" Target="https://opentopomap.org/" TargetMode="External"/><Relationship Id="rId551" Type="http://schemas.openxmlformats.org/officeDocument/2006/relationships/hyperlink" Target="https://opentopomap.org/" TargetMode="External"/><Relationship Id="rId552" Type="http://schemas.openxmlformats.org/officeDocument/2006/relationships/hyperlink" Target="https://opentopomap.org/" TargetMode="External"/><Relationship Id="rId553" Type="http://schemas.openxmlformats.org/officeDocument/2006/relationships/hyperlink" Target="https://opentopomap.org/" TargetMode="External"/><Relationship Id="rId554" Type="http://schemas.openxmlformats.org/officeDocument/2006/relationships/hyperlink" Target="https://opentopomap.org/" TargetMode="External"/><Relationship Id="rId555" Type="http://schemas.openxmlformats.org/officeDocument/2006/relationships/hyperlink" Target="https://opentopomap.org/" TargetMode="External"/><Relationship Id="rId556" Type="http://schemas.openxmlformats.org/officeDocument/2006/relationships/hyperlink" Target="https://opentopomap.org/" TargetMode="External"/><Relationship Id="rId557" Type="http://schemas.openxmlformats.org/officeDocument/2006/relationships/hyperlink" Target="https://opentopomap.org/" TargetMode="External"/><Relationship Id="rId558" Type="http://schemas.openxmlformats.org/officeDocument/2006/relationships/hyperlink" Target="https://opentopomap.org/" TargetMode="External"/><Relationship Id="rId559" Type="http://schemas.openxmlformats.org/officeDocument/2006/relationships/hyperlink" Target="https://opentopomap.org/" TargetMode="External"/><Relationship Id="rId560" Type="http://schemas.openxmlformats.org/officeDocument/2006/relationships/hyperlink" Target="https://opentopomap.org/" TargetMode="External"/><Relationship Id="rId561" Type="http://schemas.openxmlformats.org/officeDocument/2006/relationships/hyperlink" Target="https://opentopomap.org/" TargetMode="External"/><Relationship Id="rId562" Type="http://schemas.openxmlformats.org/officeDocument/2006/relationships/hyperlink" Target="https://opentopomap.org/" TargetMode="External"/><Relationship Id="rId563" Type="http://schemas.openxmlformats.org/officeDocument/2006/relationships/hyperlink" Target="https://opentopomap.org/" TargetMode="External"/><Relationship Id="rId564" Type="http://schemas.openxmlformats.org/officeDocument/2006/relationships/hyperlink" Target="https://opentopomap.org/" TargetMode="External"/><Relationship Id="rId565" Type="http://schemas.openxmlformats.org/officeDocument/2006/relationships/hyperlink" Target="https://opentopomap.org/" TargetMode="External"/><Relationship Id="rId566" Type="http://schemas.openxmlformats.org/officeDocument/2006/relationships/hyperlink" Target="https://opentopomap.org/" TargetMode="External"/><Relationship Id="rId567" Type="http://schemas.openxmlformats.org/officeDocument/2006/relationships/hyperlink" Target="https://opentopomap.org/" TargetMode="External"/><Relationship Id="rId568" Type="http://schemas.openxmlformats.org/officeDocument/2006/relationships/hyperlink" Target="https://opentopomap.org/" TargetMode="External"/><Relationship Id="rId569" Type="http://schemas.openxmlformats.org/officeDocument/2006/relationships/hyperlink" Target="https://opentopomap.org/" TargetMode="External"/><Relationship Id="rId570" Type="http://schemas.openxmlformats.org/officeDocument/2006/relationships/hyperlink" Target="https://opentopomap.org/" TargetMode="External"/><Relationship Id="rId571" Type="http://schemas.openxmlformats.org/officeDocument/2006/relationships/hyperlink" Target="https://opentopomap.org/" TargetMode="External"/><Relationship Id="rId572" Type="http://schemas.openxmlformats.org/officeDocument/2006/relationships/hyperlink" Target="https://opentopomap.org/" TargetMode="External"/><Relationship Id="rId573" Type="http://schemas.openxmlformats.org/officeDocument/2006/relationships/hyperlink" Target="https://opentopomap.org/" TargetMode="External"/><Relationship Id="rId574" Type="http://schemas.openxmlformats.org/officeDocument/2006/relationships/hyperlink" Target="https://opentopomap.org/" TargetMode="External"/><Relationship Id="rId575" Type="http://schemas.openxmlformats.org/officeDocument/2006/relationships/hyperlink" Target="https://opentopomap.org/" TargetMode="External"/><Relationship Id="rId576" Type="http://schemas.openxmlformats.org/officeDocument/2006/relationships/hyperlink" Target="https://opentopomap.org/" TargetMode="External"/><Relationship Id="rId577" Type="http://schemas.openxmlformats.org/officeDocument/2006/relationships/hyperlink" Target="https://opentopomap.org/" TargetMode="External"/><Relationship Id="rId578" Type="http://schemas.openxmlformats.org/officeDocument/2006/relationships/hyperlink" Target="https://opentopomap.org/" TargetMode="External"/><Relationship Id="rId579" Type="http://schemas.openxmlformats.org/officeDocument/2006/relationships/hyperlink" Target="https://opentopomap.org/" TargetMode="External"/><Relationship Id="rId580" Type="http://schemas.openxmlformats.org/officeDocument/2006/relationships/hyperlink" Target="https://opentopomap.org/" TargetMode="External"/><Relationship Id="rId581" Type="http://schemas.openxmlformats.org/officeDocument/2006/relationships/hyperlink" Target="https://opentopomap.org/" TargetMode="External"/><Relationship Id="rId582" Type="http://schemas.openxmlformats.org/officeDocument/2006/relationships/hyperlink" Target="https://opentopomap.org/" TargetMode="External"/><Relationship Id="rId583" Type="http://schemas.openxmlformats.org/officeDocument/2006/relationships/hyperlink" Target="https://opentopomap.org/" TargetMode="External"/><Relationship Id="rId584" Type="http://schemas.openxmlformats.org/officeDocument/2006/relationships/hyperlink" Target="https://opentopomap.org/" TargetMode="External"/><Relationship Id="rId585" Type="http://schemas.openxmlformats.org/officeDocument/2006/relationships/hyperlink" Target="https://opentopomap.org/" TargetMode="External"/><Relationship Id="rId586" Type="http://schemas.openxmlformats.org/officeDocument/2006/relationships/hyperlink" Target="https://opentopomap.org/" TargetMode="External"/><Relationship Id="rId587" Type="http://schemas.openxmlformats.org/officeDocument/2006/relationships/hyperlink" Target="https://opentopomap.org/" TargetMode="External"/><Relationship Id="rId588" Type="http://schemas.openxmlformats.org/officeDocument/2006/relationships/hyperlink" Target="https://opentopomap.org/" TargetMode="External"/><Relationship Id="rId589" Type="http://schemas.openxmlformats.org/officeDocument/2006/relationships/hyperlink" Target="https://opentopomap.org/" TargetMode="External"/><Relationship Id="rId590" Type="http://schemas.openxmlformats.org/officeDocument/2006/relationships/hyperlink" Target="https://opentopomap.org/" TargetMode="External"/><Relationship Id="rId591" Type="http://schemas.openxmlformats.org/officeDocument/2006/relationships/drawing" Target="../drawings/drawing2.xml"/><Relationship Id="rId59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opentopomap.org/" TargetMode="External"/><Relationship Id="rId3" Type="http://schemas.openxmlformats.org/officeDocument/2006/relationships/hyperlink" Target="https://opentopomap.org/" TargetMode="External"/><Relationship Id="rId4" Type="http://schemas.openxmlformats.org/officeDocument/2006/relationships/hyperlink" Target="https://opentopomap.org/" TargetMode="External"/><Relationship Id="rId5" Type="http://schemas.openxmlformats.org/officeDocument/2006/relationships/hyperlink" Target="https://opentopomap.org/" TargetMode="External"/><Relationship Id="rId6" Type="http://schemas.openxmlformats.org/officeDocument/2006/relationships/hyperlink" Target="https://opentopomap.org/" TargetMode="External"/><Relationship Id="rId7" Type="http://schemas.openxmlformats.org/officeDocument/2006/relationships/hyperlink" Target="https://opentopomap.org/" TargetMode="External"/><Relationship Id="rId8" Type="http://schemas.openxmlformats.org/officeDocument/2006/relationships/hyperlink" Target="https://opentopomap.org/" TargetMode="External"/><Relationship Id="rId9" Type="http://schemas.openxmlformats.org/officeDocument/2006/relationships/hyperlink" Target="https://opentopomap.org/" TargetMode="External"/><Relationship Id="rId10" Type="http://schemas.openxmlformats.org/officeDocument/2006/relationships/hyperlink" Target="https://opentopomap.org/" TargetMode="External"/><Relationship Id="rId11" Type="http://schemas.openxmlformats.org/officeDocument/2006/relationships/hyperlink" Target="https://opentopomap.org/" TargetMode="External"/><Relationship Id="rId12" Type="http://schemas.openxmlformats.org/officeDocument/2006/relationships/hyperlink" Target="https://opentopomap.org/" TargetMode="External"/><Relationship Id="rId13" Type="http://schemas.openxmlformats.org/officeDocument/2006/relationships/hyperlink" Target="https://opentopomap.org/" TargetMode="External"/><Relationship Id="rId14" Type="http://schemas.openxmlformats.org/officeDocument/2006/relationships/hyperlink" Target="https://opentopomap.org/" TargetMode="External"/><Relationship Id="rId15" Type="http://schemas.openxmlformats.org/officeDocument/2006/relationships/hyperlink" Target="https://opentopomap.org/" TargetMode="External"/><Relationship Id="rId16" Type="http://schemas.openxmlformats.org/officeDocument/2006/relationships/hyperlink" Target="https://opentopomap.org/" TargetMode="External"/><Relationship Id="rId17" Type="http://schemas.openxmlformats.org/officeDocument/2006/relationships/hyperlink" Target="https://opentopomap.org/" TargetMode="External"/><Relationship Id="rId18" Type="http://schemas.openxmlformats.org/officeDocument/2006/relationships/hyperlink" Target="https://opentopomap.org/" TargetMode="External"/><Relationship Id="rId19" Type="http://schemas.openxmlformats.org/officeDocument/2006/relationships/hyperlink" Target="https://opentopomap.org/" TargetMode="External"/><Relationship Id="rId20" Type="http://schemas.openxmlformats.org/officeDocument/2006/relationships/hyperlink" Target="https://opentopomap.org/" TargetMode="External"/><Relationship Id="rId21" Type="http://schemas.openxmlformats.org/officeDocument/2006/relationships/hyperlink" Target="https://opentopomap.org/" TargetMode="External"/><Relationship Id="rId22" Type="http://schemas.openxmlformats.org/officeDocument/2006/relationships/hyperlink" Target="https://opentopomap.org/" TargetMode="External"/><Relationship Id="rId23" Type="http://schemas.openxmlformats.org/officeDocument/2006/relationships/hyperlink" Target="https://opentopomap.org/" TargetMode="External"/><Relationship Id="rId24" Type="http://schemas.openxmlformats.org/officeDocument/2006/relationships/hyperlink" Target="https://opentopomap.org/" TargetMode="External"/><Relationship Id="rId25" Type="http://schemas.openxmlformats.org/officeDocument/2006/relationships/hyperlink" Target="https://opentopomap.org/" TargetMode="External"/><Relationship Id="rId26" Type="http://schemas.openxmlformats.org/officeDocument/2006/relationships/hyperlink" Target="https://opentopomap.org/" TargetMode="External"/><Relationship Id="rId27" Type="http://schemas.openxmlformats.org/officeDocument/2006/relationships/hyperlink" Target="https://opentopomap.org/" TargetMode="External"/><Relationship Id="rId28" Type="http://schemas.openxmlformats.org/officeDocument/2006/relationships/hyperlink" Target="https://opentopomap.org/" TargetMode="External"/><Relationship Id="rId29" Type="http://schemas.openxmlformats.org/officeDocument/2006/relationships/hyperlink" Target="https://opentopomap.org/" TargetMode="External"/><Relationship Id="rId30" Type="http://schemas.openxmlformats.org/officeDocument/2006/relationships/hyperlink" Target="https://opentopomap.org/" TargetMode="External"/><Relationship Id="rId31" Type="http://schemas.openxmlformats.org/officeDocument/2006/relationships/hyperlink" Target="https://opentopomap.org/" TargetMode="External"/><Relationship Id="rId32" Type="http://schemas.openxmlformats.org/officeDocument/2006/relationships/hyperlink" Target="https://opentopomap.org/" TargetMode="External"/><Relationship Id="rId33" Type="http://schemas.openxmlformats.org/officeDocument/2006/relationships/hyperlink" Target="https://opentopomap.org/" TargetMode="External"/><Relationship Id="rId34" Type="http://schemas.openxmlformats.org/officeDocument/2006/relationships/hyperlink" Target="https://opentopomap.org/" TargetMode="External"/><Relationship Id="rId35" Type="http://schemas.openxmlformats.org/officeDocument/2006/relationships/hyperlink" Target="https://opentopomap.org/" TargetMode="External"/><Relationship Id="rId36" Type="http://schemas.openxmlformats.org/officeDocument/2006/relationships/hyperlink" Target="https://opentopomap.org/" TargetMode="External"/><Relationship Id="rId37" Type="http://schemas.openxmlformats.org/officeDocument/2006/relationships/hyperlink" Target="https://opentopomap.org/" TargetMode="External"/><Relationship Id="rId38" Type="http://schemas.openxmlformats.org/officeDocument/2006/relationships/hyperlink" Target="https://opentopomap.org/" TargetMode="External"/><Relationship Id="rId39" Type="http://schemas.openxmlformats.org/officeDocument/2006/relationships/hyperlink" Target="https://opentopomap.org/" TargetMode="External"/><Relationship Id="rId40" Type="http://schemas.openxmlformats.org/officeDocument/2006/relationships/hyperlink" Target="https://opentopomap.org/" TargetMode="External"/><Relationship Id="rId41" Type="http://schemas.openxmlformats.org/officeDocument/2006/relationships/hyperlink" Target="https://opentopomap.org/" TargetMode="External"/><Relationship Id="rId42" Type="http://schemas.openxmlformats.org/officeDocument/2006/relationships/hyperlink" Target="https://opentopomap.org/" TargetMode="External"/><Relationship Id="rId43" Type="http://schemas.openxmlformats.org/officeDocument/2006/relationships/hyperlink" Target="https://opentopomap.org/" TargetMode="External"/><Relationship Id="rId44" Type="http://schemas.openxmlformats.org/officeDocument/2006/relationships/hyperlink" Target="https://opentopomap.org/" TargetMode="External"/><Relationship Id="rId45" Type="http://schemas.openxmlformats.org/officeDocument/2006/relationships/hyperlink" Target="https://opentopomap.org/" TargetMode="External"/><Relationship Id="rId46" Type="http://schemas.openxmlformats.org/officeDocument/2006/relationships/hyperlink" Target="https://opentopomap.org/" TargetMode="External"/><Relationship Id="rId47" Type="http://schemas.openxmlformats.org/officeDocument/2006/relationships/hyperlink" Target="https://opentopomap.org/" TargetMode="External"/><Relationship Id="rId48" Type="http://schemas.openxmlformats.org/officeDocument/2006/relationships/hyperlink" Target="https://opentopomap.org/" TargetMode="External"/><Relationship Id="rId49" Type="http://schemas.openxmlformats.org/officeDocument/2006/relationships/hyperlink" Target="https://opentopomap.org/" TargetMode="External"/><Relationship Id="rId50" Type="http://schemas.openxmlformats.org/officeDocument/2006/relationships/hyperlink" Target="https://opentopomap.org/" TargetMode="External"/><Relationship Id="rId51" Type="http://schemas.openxmlformats.org/officeDocument/2006/relationships/hyperlink" Target="https://opentopomap.org/" TargetMode="External"/><Relationship Id="rId52" Type="http://schemas.openxmlformats.org/officeDocument/2006/relationships/hyperlink" Target="https://opentopomap.org/" TargetMode="External"/><Relationship Id="rId53" Type="http://schemas.openxmlformats.org/officeDocument/2006/relationships/hyperlink" Target="https://opentopomap.org/" TargetMode="External"/><Relationship Id="rId54" Type="http://schemas.openxmlformats.org/officeDocument/2006/relationships/hyperlink" Target="https://opentopomap.org/" TargetMode="External"/><Relationship Id="rId55" Type="http://schemas.openxmlformats.org/officeDocument/2006/relationships/hyperlink" Target="https://opentopomap.org/" TargetMode="External"/><Relationship Id="rId56" Type="http://schemas.openxmlformats.org/officeDocument/2006/relationships/hyperlink" Target="https://opentopomap.org/" TargetMode="External"/><Relationship Id="rId57" Type="http://schemas.openxmlformats.org/officeDocument/2006/relationships/hyperlink" Target="https://opentopomap.org/" TargetMode="External"/><Relationship Id="rId58" Type="http://schemas.openxmlformats.org/officeDocument/2006/relationships/hyperlink" Target="https://opentopomap.org/" TargetMode="External"/><Relationship Id="rId59" Type="http://schemas.openxmlformats.org/officeDocument/2006/relationships/hyperlink" Target="https://opentopomap.org/" TargetMode="External"/><Relationship Id="rId60" Type="http://schemas.openxmlformats.org/officeDocument/2006/relationships/hyperlink" Target="https://opentopomap.org/" TargetMode="External"/><Relationship Id="rId61" Type="http://schemas.openxmlformats.org/officeDocument/2006/relationships/hyperlink" Target="https://opentopomap.org/" TargetMode="External"/><Relationship Id="rId62" Type="http://schemas.openxmlformats.org/officeDocument/2006/relationships/hyperlink" Target="https://opentopomap.org/" TargetMode="External"/><Relationship Id="rId63" Type="http://schemas.openxmlformats.org/officeDocument/2006/relationships/hyperlink" Target="https://opentopomap.org/" TargetMode="External"/><Relationship Id="rId64" Type="http://schemas.openxmlformats.org/officeDocument/2006/relationships/hyperlink" Target="https://opentopomap.org/" TargetMode="External"/><Relationship Id="rId65" Type="http://schemas.openxmlformats.org/officeDocument/2006/relationships/hyperlink" Target="https://opentopomap.org/" TargetMode="External"/><Relationship Id="rId66" Type="http://schemas.openxmlformats.org/officeDocument/2006/relationships/hyperlink" Target="https://opentopomap.org/" TargetMode="External"/><Relationship Id="rId67" Type="http://schemas.openxmlformats.org/officeDocument/2006/relationships/hyperlink" Target="https://opentopomap.org/" TargetMode="External"/><Relationship Id="rId68" Type="http://schemas.openxmlformats.org/officeDocument/2006/relationships/hyperlink" Target="https://opentopomap.org/" TargetMode="External"/><Relationship Id="rId69" Type="http://schemas.openxmlformats.org/officeDocument/2006/relationships/hyperlink" Target="https://opentopomap.org/" TargetMode="External"/><Relationship Id="rId70" Type="http://schemas.openxmlformats.org/officeDocument/2006/relationships/hyperlink" Target="https://opentopomap.org/" TargetMode="External"/><Relationship Id="rId71" Type="http://schemas.openxmlformats.org/officeDocument/2006/relationships/hyperlink" Target="https://opentopomap.org/" TargetMode="External"/><Relationship Id="rId72" Type="http://schemas.openxmlformats.org/officeDocument/2006/relationships/hyperlink" Target="https://opentopomap.org/" TargetMode="External"/><Relationship Id="rId73" Type="http://schemas.openxmlformats.org/officeDocument/2006/relationships/hyperlink" Target="https://opentopomap.org/" TargetMode="External"/><Relationship Id="rId74" Type="http://schemas.openxmlformats.org/officeDocument/2006/relationships/hyperlink" Target="https://opentopomap.org/" TargetMode="External"/><Relationship Id="rId75" Type="http://schemas.openxmlformats.org/officeDocument/2006/relationships/hyperlink" Target="https://opentopomap.org/" TargetMode="External"/><Relationship Id="rId76" Type="http://schemas.openxmlformats.org/officeDocument/2006/relationships/hyperlink" Target="https://opentopomap.org/" TargetMode="External"/><Relationship Id="rId77" Type="http://schemas.openxmlformats.org/officeDocument/2006/relationships/hyperlink" Target="https://opentopomap.org/" TargetMode="External"/><Relationship Id="rId78" Type="http://schemas.openxmlformats.org/officeDocument/2006/relationships/hyperlink" Target="https://opentopomap.org/" TargetMode="External"/><Relationship Id="rId79" Type="http://schemas.openxmlformats.org/officeDocument/2006/relationships/hyperlink" Target="https://opentopomap.org/" TargetMode="External"/><Relationship Id="rId80" Type="http://schemas.openxmlformats.org/officeDocument/2006/relationships/hyperlink" Target="https://opentopomap.org/" TargetMode="External"/><Relationship Id="rId81" Type="http://schemas.openxmlformats.org/officeDocument/2006/relationships/hyperlink" Target="https://opentopomap.org/" TargetMode="External"/><Relationship Id="rId82" Type="http://schemas.openxmlformats.org/officeDocument/2006/relationships/hyperlink" Target="https://opentopomap.org/" TargetMode="External"/><Relationship Id="rId83" Type="http://schemas.openxmlformats.org/officeDocument/2006/relationships/hyperlink" Target="https://opentopomap.org/" TargetMode="External"/><Relationship Id="rId84" Type="http://schemas.openxmlformats.org/officeDocument/2006/relationships/hyperlink" Target="https://opentopomap.org/" TargetMode="External"/><Relationship Id="rId85" Type="http://schemas.openxmlformats.org/officeDocument/2006/relationships/hyperlink" Target="https://opentopomap.org/" TargetMode="External"/><Relationship Id="rId86" Type="http://schemas.openxmlformats.org/officeDocument/2006/relationships/hyperlink" Target="https://opentopomap.org/" TargetMode="External"/><Relationship Id="rId87" Type="http://schemas.openxmlformats.org/officeDocument/2006/relationships/hyperlink" Target="https://opentopomap.org/" TargetMode="External"/><Relationship Id="rId88" Type="http://schemas.openxmlformats.org/officeDocument/2006/relationships/hyperlink" Target="https://opentopomap.org/" TargetMode="External"/><Relationship Id="rId89" Type="http://schemas.openxmlformats.org/officeDocument/2006/relationships/hyperlink" Target="https://opentopomap.org/" TargetMode="External"/><Relationship Id="rId90" Type="http://schemas.openxmlformats.org/officeDocument/2006/relationships/hyperlink" Target="https://opentopomap.org/" TargetMode="External"/><Relationship Id="rId91" Type="http://schemas.openxmlformats.org/officeDocument/2006/relationships/hyperlink" Target="https://opentopomap.org/" TargetMode="External"/><Relationship Id="rId92" Type="http://schemas.openxmlformats.org/officeDocument/2006/relationships/hyperlink" Target="https://opentopomap.org/" TargetMode="External"/><Relationship Id="rId93" Type="http://schemas.openxmlformats.org/officeDocument/2006/relationships/hyperlink" Target="https://opentopomap.org/" TargetMode="External"/><Relationship Id="rId94" Type="http://schemas.openxmlformats.org/officeDocument/2006/relationships/hyperlink" Target="https://opentopomap.org/" TargetMode="External"/><Relationship Id="rId95" Type="http://schemas.openxmlformats.org/officeDocument/2006/relationships/hyperlink" Target="https://opentopomap.org/" TargetMode="External"/><Relationship Id="rId96" Type="http://schemas.openxmlformats.org/officeDocument/2006/relationships/hyperlink" Target="https://opentopomap.org/" TargetMode="External"/><Relationship Id="rId97" Type="http://schemas.openxmlformats.org/officeDocument/2006/relationships/hyperlink" Target="https://opentopomap.org/" TargetMode="External"/><Relationship Id="rId98" Type="http://schemas.openxmlformats.org/officeDocument/2006/relationships/hyperlink" Target="https://opentopomap.org/" TargetMode="External"/><Relationship Id="rId99" Type="http://schemas.openxmlformats.org/officeDocument/2006/relationships/hyperlink" Target="https://opentopomap.org/" TargetMode="External"/><Relationship Id="rId100" Type="http://schemas.openxmlformats.org/officeDocument/2006/relationships/hyperlink" Target="https://opentopomap.org/" TargetMode="External"/><Relationship Id="rId101" Type="http://schemas.openxmlformats.org/officeDocument/2006/relationships/hyperlink" Target="https://opentopomap.org/" TargetMode="External"/><Relationship Id="rId102" Type="http://schemas.openxmlformats.org/officeDocument/2006/relationships/hyperlink" Target="https://opentopomap.org/" TargetMode="External"/><Relationship Id="rId103" Type="http://schemas.openxmlformats.org/officeDocument/2006/relationships/hyperlink" Target="https://opentopomap.org/" TargetMode="External"/><Relationship Id="rId104" Type="http://schemas.openxmlformats.org/officeDocument/2006/relationships/hyperlink" Target="https://opentopomap.org/" TargetMode="External"/><Relationship Id="rId105" Type="http://schemas.openxmlformats.org/officeDocument/2006/relationships/hyperlink" Target="https://opentopomap.org/" TargetMode="External"/><Relationship Id="rId106" Type="http://schemas.openxmlformats.org/officeDocument/2006/relationships/hyperlink" Target="https://opentopomap.org/" TargetMode="External"/><Relationship Id="rId107" Type="http://schemas.openxmlformats.org/officeDocument/2006/relationships/hyperlink" Target="https://opentopomap.org/" TargetMode="External"/><Relationship Id="rId108" Type="http://schemas.openxmlformats.org/officeDocument/2006/relationships/hyperlink" Target="https://opentopomap.org/" TargetMode="External"/><Relationship Id="rId109" Type="http://schemas.openxmlformats.org/officeDocument/2006/relationships/hyperlink" Target="https://opentopomap.org/" TargetMode="External"/><Relationship Id="rId110" Type="http://schemas.openxmlformats.org/officeDocument/2006/relationships/hyperlink" Target="https://opentopomap.org/" TargetMode="External"/><Relationship Id="rId111" Type="http://schemas.openxmlformats.org/officeDocument/2006/relationships/hyperlink" Target="https://opentopomap.org/" TargetMode="External"/><Relationship Id="rId112" Type="http://schemas.openxmlformats.org/officeDocument/2006/relationships/hyperlink" Target="https://opentopomap.org/" TargetMode="External"/><Relationship Id="rId113" Type="http://schemas.openxmlformats.org/officeDocument/2006/relationships/hyperlink" Target="https://opentopomap.org/" TargetMode="External"/><Relationship Id="rId114" Type="http://schemas.openxmlformats.org/officeDocument/2006/relationships/hyperlink" Target="https://opentopomap.org/" TargetMode="External"/><Relationship Id="rId115" Type="http://schemas.openxmlformats.org/officeDocument/2006/relationships/hyperlink" Target="https://opentopomap.org/" TargetMode="External"/><Relationship Id="rId116" Type="http://schemas.openxmlformats.org/officeDocument/2006/relationships/hyperlink" Target="https://opentopomap.org/" TargetMode="External"/><Relationship Id="rId117" Type="http://schemas.openxmlformats.org/officeDocument/2006/relationships/hyperlink" Target="https://opentopomap.org/" TargetMode="External"/><Relationship Id="rId118" Type="http://schemas.openxmlformats.org/officeDocument/2006/relationships/hyperlink" Target="https://opentopomap.org/" TargetMode="External"/><Relationship Id="rId119" Type="http://schemas.openxmlformats.org/officeDocument/2006/relationships/hyperlink" Target="https://opentopomap.org/" TargetMode="External"/><Relationship Id="rId120" Type="http://schemas.openxmlformats.org/officeDocument/2006/relationships/hyperlink" Target="https://opentopomap.org/" TargetMode="External"/><Relationship Id="rId121" Type="http://schemas.openxmlformats.org/officeDocument/2006/relationships/hyperlink" Target="https://opentopomap.org/" TargetMode="External"/><Relationship Id="rId122" Type="http://schemas.openxmlformats.org/officeDocument/2006/relationships/hyperlink" Target="https://opentopomap.org/" TargetMode="External"/><Relationship Id="rId123" Type="http://schemas.openxmlformats.org/officeDocument/2006/relationships/hyperlink" Target="https://opentopomap.org/" TargetMode="External"/><Relationship Id="rId124" Type="http://schemas.openxmlformats.org/officeDocument/2006/relationships/hyperlink" Target="https://opentopomap.org/" TargetMode="External"/><Relationship Id="rId125" Type="http://schemas.openxmlformats.org/officeDocument/2006/relationships/hyperlink" Target="https://opentopomap.org/" TargetMode="External"/><Relationship Id="rId126" Type="http://schemas.openxmlformats.org/officeDocument/2006/relationships/hyperlink" Target="https://opentopomap.org/" TargetMode="External"/><Relationship Id="rId127" Type="http://schemas.openxmlformats.org/officeDocument/2006/relationships/hyperlink" Target="https://opentopomap.org/" TargetMode="External"/><Relationship Id="rId128" Type="http://schemas.openxmlformats.org/officeDocument/2006/relationships/hyperlink" Target="https://opentopomap.org/" TargetMode="External"/><Relationship Id="rId129" Type="http://schemas.openxmlformats.org/officeDocument/2006/relationships/hyperlink" Target="https://opentopomap.org/" TargetMode="External"/><Relationship Id="rId130" Type="http://schemas.openxmlformats.org/officeDocument/2006/relationships/hyperlink" Target="https://opentopomap.org/" TargetMode="External"/><Relationship Id="rId131" Type="http://schemas.openxmlformats.org/officeDocument/2006/relationships/hyperlink" Target="https://opentopomap.org/" TargetMode="External"/><Relationship Id="rId132" Type="http://schemas.openxmlformats.org/officeDocument/2006/relationships/hyperlink" Target="https://opentopomap.org/" TargetMode="External"/><Relationship Id="rId133" Type="http://schemas.openxmlformats.org/officeDocument/2006/relationships/hyperlink" Target="https://opentopomap.org/" TargetMode="External"/><Relationship Id="rId134" Type="http://schemas.openxmlformats.org/officeDocument/2006/relationships/hyperlink" Target="https://opentopomap.org/" TargetMode="External"/><Relationship Id="rId135" Type="http://schemas.openxmlformats.org/officeDocument/2006/relationships/hyperlink" Target="https://opentopomap.org/" TargetMode="External"/><Relationship Id="rId136" Type="http://schemas.openxmlformats.org/officeDocument/2006/relationships/hyperlink" Target="https://opentopomap.org/" TargetMode="External"/><Relationship Id="rId137" Type="http://schemas.openxmlformats.org/officeDocument/2006/relationships/hyperlink" Target="https://opentopomap.org/" TargetMode="External"/><Relationship Id="rId138" Type="http://schemas.openxmlformats.org/officeDocument/2006/relationships/hyperlink" Target="https://opentopomap.org/" TargetMode="External"/><Relationship Id="rId139" Type="http://schemas.openxmlformats.org/officeDocument/2006/relationships/hyperlink" Target="https://opentopomap.org/" TargetMode="External"/><Relationship Id="rId140" Type="http://schemas.openxmlformats.org/officeDocument/2006/relationships/hyperlink" Target="https://opentopomap.org/" TargetMode="External"/><Relationship Id="rId141" Type="http://schemas.openxmlformats.org/officeDocument/2006/relationships/hyperlink" Target="https://opentopomap.org/" TargetMode="External"/><Relationship Id="rId142" Type="http://schemas.openxmlformats.org/officeDocument/2006/relationships/hyperlink" Target="https://opentopomap.org/" TargetMode="External"/><Relationship Id="rId143" Type="http://schemas.openxmlformats.org/officeDocument/2006/relationships/hyperlink" Target="https://opentopomap.org/" TargetMode="External"/><Relationship Id="rId144" Type="http://schemas.openxmlformats.org/officeDocument/2006/relationships/hyperlink" Target="https://opentopomap.org/" TargetMode="External"/><Relationship Id="rId145" Type="http://schemas.openxmlformats.org/officeDocument/2006/relationships/hyperlink" Target="https://opentopomap.org/" TargetMode="External"/><Relationship Id="rId146" Type="http://schemas.openxmlformats.org/officeDocument/2006/relationships/hyperlink" Target="https://opentopomap.org/" TargetMode="External"/><Relationship Id="rId147" Type="http://schemas.openxmlformats.org/officeDocument/2006/relationships/hyperlink" Target="https://opentopomap.org/" TargetMode="External"/><Relationship Id="rId148" Type="http://schemas.openxmlformats.org/officeDocument/2006/relationships/hyperlink" Target="https://opentopomap.org/" TargetMode="External"/><Relationship Id="rId149" Type="http://schemas.openxmlformats.org/officeDocument/2006/relationships/hyperlink" Target="https://opentopomap.org/" TargetMode="External"/><Relationship Id="rId150" Type="http://schemas.openxmlformats.org/officeDocument/2006/relationships/hyperlink" Target="https://opentopomap.org/" TargetMode="External"/><Relationship Id="rId151" Type="http://schemas.openxmlformats.org/officeDocument/2006/relationships/hyperlink" Target="https://opentopomap.org/" TargetMode="External"/><Relationship Id="rId152" Type="http://schemas.openxmlformats.org/officeDocument/2006/relationships/hyperlink" Target="https://opentopomap.org/" TargetMode="External"/><Relationship Id="rId153" Type="http://schemas.openxmlformats.org/officeDocument/2006/relationships/hyperlink" Target="https://opentopomap.org/" TargetMode="External"/><Relationship Id="rId154" Type="http://schemas.openxmlformats.org/officeDocument/2006/relationships/hyperlink" Target="https://opentopomap.org/" TargetMode="External"/><Relationship Id="rId155" Type="http://schemas.openxmlformats.org/officeDocument/2006/relationships/hyperlink" Target="https://opentopomap.org/" TargetMode="External"/><Relationship Id="rId156" Type="http://schemas.openxmlformats.org/officeDocument/2006/relationships/hyperlink" Target="https://opentopomap.org/" TargetMode="External"/><Relationship Id="rId157" Type="http://schemas.openxmlformats.org/officeDocument/2006/relationships/hyperlink" Target="https://opentopomap.org/" TargetMode="External"/><Relationship Id="rId158" Type="http://schemas.openxmlformats.org/officeDocument/2006/relationships/hyperlink" Target="https://opentopomap.org/" TargetMode="External"/><Relationship Id="rId159" Type="http://schemas.openxmlformats.org/officeDocument/2006/relationships/hyperlink" Target="https://opentopomap.org/" TargetMode="External"/><Relationship Id="rId160" Type="http://schemas.openxmlformats.org/officeDocument/2006/relationships/hyperlink" Target="https://opentopomap.org/" TargetMode="External"/><Relationship Id="rId161" Type="http://schemas.openxmlformats.org/officeDocument/2006/relationships/hyperlink" Target="https://opentopomap.org/" TargetMode="External"/><Relationship Id="rId162" Type="http://schemas.openxmlformats.org/officeDocument/2006/relationships/hyperlink" Target="https://opentopomap.org/" TargetMode="External"/><Relationship Id="rId163" Type="http://schemas.openxmlformats.org/officeDocument/2006/relationships/hyperlink" Target="https://opentopomap.org/" TargetMode="External"/><Relationship Id="rId164" Type="http://schemas.openxmlformats.org/officeDocument/2006/relationships/hyperlink" Target="https://opentopomap.org/" TargetMode="External"/><Relationship Id="rId165" Type="http://schemas.openxmlformats.org/officeDocument/2006/relationships/hyperlink" Target="https://opentopomap.org/" TargetMode="External"/><Relationship Id="rId166" Type="http://schemas.openxmlformats.org/officeDocument/2006/relationships/hyperlink" Target="https://opentopomap.org/" TargetMode="External"/><Relationship Id="rId167" Type="http://schemas.openxmlformats.org/officeDocument/2006/relationships/hyperlink" Target="https://opentopomap.org/" TargetMode="External"/><Relationship Id="rId168" Type="http://schemas.openxmlformats.org/officeDocument/2006/relationships/hyperlink" Target="https://opentopomap.org/" TargetMode="External"/><Relationship Id="rId169" Type="http://schemas.openxmlformats.org/officeDocument/2006/relationships/hyperlink" Target="https://opentopomap.org/" TargetMode="External"/><Relationship Id="rId170" Type="http://schemas.openxmlformats.org/officeDocument/2006/relationships/hyperlink" Target="https://opentopomap.org/" TargetMode="External"/><Relationship Id="rId171" Type="http://schemas.openxmlformats.org/officeDocument/2006/relationships/hyperlink" Target="https://opentopomap.org/" TargetMode="External"/><Relationship Id="rId172" Type="http://schemas.openxmlformats.org/officeDocument/2006/relationships/hyperlink" Target="https://opentopomap.org/" TargetMode="External"/><Relationship Id="rId173" Type="http://schemas.openxmlformats.org/officeDocument/2006/relationships/hyperlink" Target="https://opentopomap.org/" TargetMode="External"/><Relationship Id="rId174" Type="http://schemas.openxmlformats.org/officeDocument/2006/relationships/hyperlink" Target="https://opentopomap.org/" TargetMode="External"/><Relationship Id="rId175" Type="http://schemas.openxmlformats.org/officeDocument/2006/relationships/hyperlink" Target="https://opentopomap.org/" TargetMode="External"/><Relationship Id="rId176" Type="http://schemas.openxmlformats.org/officeDocument/2006/relationships/hyperlink" Target="https://opentopomap.org/" TargetMode="External"/><Relationship Id="rId177" Type="http://schemas.openxmlformats.org/officeDocument/2006/relationships/hyperlink" Target="https://opentopomap.org/" TargetMode="External"/><Relationship Id="rId178" Type="http://schemas.openxmlformats.org/officeDocument/2006/relationships/hyperlink" Target="https://opentopomap.org/" TargetMode="External"/><Relationship Id="rId179" Type="http://schemas.openxmlformats.org/officeDocument/2006/relationships/hyperlink" Target="https://opentopomap.org/" TargetMode="External"/><Relationship Id="rId180" Type="http://schemas.openxmlformats.org/officeDocument/2006/relationships/hyperlink" Target="https://opentopomap.org/" TargetMode="External"/><Relationship Id="rId181" Type="http://schemas.openxmlformats.org/officeDocument/2006/relationships/hyperlink" Target="https://opentopomap.org/" TargetMode="External"/><Relationship Id="rId182" Type="http://schemas.openxmlformats.org/officeDocument/2006/relationships/hyperlink" Target="https://opentopomap.org/" TargetMode="External"/><Relationship Id="rId183" Type="http://schemas.openxmlformats.org/officeDocument/2006/relationships/hyperlink" Target="https://opentopomap.org/" TargetMode="External"/><Relationship Id="rId184" Type="http://schemas.openxmlformats.org/officeDocument/2006/relationships/hyperlink" Target="https://opentopomap.org/" TargetMode="External"/><Relationship Id="rId185" Type="http://schemas.openxmlformats.org/officeDocument/2006/relationships/hyperlink" Target="https://opentopomap.org/" TargetMode="External"/><Relationship Id="rId186" Type="http://schemas.openxmlformats.org/officeDocument/2006/relationships/hyperlink" Target="https://opentopomap.org/" TargetMode="External"/><Relationship Id="rId187" Type="http://schemas.openxmlformats.org/officeDocument/2006/relationships/hyperlink" Target="https://opentopomap.org/" TargetMode="External"/><Relationship Id="rId188" Type="http://schemas.openxmlformats.org/officeDocument/2006/relationships/hyperlink" Target="https://opentopomap.org/" TargetMode="External"/><Relationship Id="rId189" Type="http://schemas.openxmlformats.org/officeDocument/2006/relationships/hyperlink" Target="https://opentopomap.org/" TargetMode="External"/><Relationship Id="rId190" Type="http://schemas.openxmlformats.org/officeDocument/2006/relationships/hyperlink" Target="https://opentopomap.org/" TargetMode="External"/><Relationship Id="rId191" Type="http://schemas.openxmlformats.org/officeDocument/2006/relationships/hyperlink" Target="https://opentopomap.org/" TargetMode="External"/><Relationship Id="rId192" Type="http://schemas.openxmlformats.org/officeDocument/2006/relationships/hyperlink" Target="https://opentopomap.org/" TargetMode="External"/><Relationship Id="rId193" Type="http://schemas.openxmlformats.org/officeDocument/2006/relationships/hyperlink" Target="https://opentopomap.org/" TargetMode="External"/><Relationship Id="rId194" Type="http://schemas.openxmlformats.org/officeDocument/2006/relationships/hyperlink" Target="https://opentopomap.org/" TargetMode="External"/><Relationship Id="rId195" Type="http://schemas.openxmlformats.org/officeDocument/2006/relationships/hyperlink" Target="https://opentopomap.org/" TargetMode="External"/><Relationship Id="rId196" Type="http://schemas.openxmlformats.org/officeDocument/2006/relationships/hyperlink" Target="https://opentopomap.org/" TargetMode="External"/><Relationship Id="rId197" Type="http://schemas.openxmlformats.org/officeDocument/2006/relationships/hyperlink" Target="https://opentopomap.org/" TargetMode="External"/><Relationship Id="rId198" Type="http://schemas.openxmlformats.org/officeDocument/2006/relationships/hyperlink" Target="https://opentopomap.org/" TargetMode="External"/><Relationship Id="rId199" Type="http://schemas.openxmlformats.org/officeDocument/2006/relationships/hyperlink" Target="https://opentopomap.org/" TargetMode="External"/><Relationship Id="rId200" Type="http://schemas.openxmlformats.org/officeDocument/2006/relationships/hyperlink" Target="https://opentopomap.org/" TargetMode="External"/><Relationship Id="rId201" Type="http://schemas.openxmlformats.org/officeDocument/2006/relationships/hyperlink" Target="https://opentopomap.org/" TargetMode="External"/><Relationship Id="rId202" Type="http://schemas.openxmlformats.org/officeDocument/2006/relationships/hyperlink" Target="https://opentopomap.org/" TargetMode="External"/><Relationship Id="rId203" Type="http://schemas.openxmlformats.org/officeDocument/2006/relationships/hyperlink" Target="https://opentopomap.org/" TargetMode="External"/><Relationship Id="rId204" Type="http://schemas.openxmlformats.org/officeDocument/2006/relationships/hyperlink" Target="https://opentopomap.org/" TargetMode="External"/><Relationship Id="rId205" Type="http://schemas.openxmlformats.org/officeDocument/2006/relationships/hyperlink" Target="https://opentopomap.org/" TargetMode="External"/><Relationship Id="rId206" Type="http://schemas.openxmlformats.org/officeDocument/2006/relationships/hyperlink" Target="https://opentopomap.org/" TargetMode="External"/><Relationship Id="rId207" Type="http://schemas.openxmlformats.org/officeDocument/2006/relationships/hyperlink" Target="https://opentopomap.org/" TargetMode="External"/><Relationship Id="rId208" Type="http://schemas.openxmlformats.org/officeDocument/2006/relationships/hyperlink" Target="https://opentopomap.org/" TargetMode="External"/><Relationship Id="rId209" Type="http://schemas.openxmlformats.org/officeDocument/2006/relationships/hyperlink" Target="https://opentopomap.org/" TargetMode="External"/><Relationship Id="rId210" Type="http://schemas.openxmlformats.org/officeDocument/2006/relationships/hyperlink" Target="https://opentopomap.org/" TargetMode="External"/><Relationship Id="rId211" Type="http://schemas.openxmlformats.org/officeDocument/2006/relationships/hyperlink" Target="https://opentopomap.org/" TargetMode="External"/><Relationship Id="rId212" Type="http://schemas.openxmlformats.org/officeDocument/2006/relationships/hyperlink" Target="https://opentopomap.org/" TargetMode="External"/><Relationship Id="rId213" Type="http://schemas.openxmlformats.org/officeDocument/2006/relationships/hyperlink" Target="https://opentopomap.org/" TargetMode="External"/><Relationship Id="rId214" Type="http://schemas.openxmlformats.org/officeDocument/2006/relationships/hyperlink" Target="https://opentopomap.org/" TargetMode="External"/><Relationship Id="rId215" Type="http://schemas.openxmlformats.org/officeDocument/2006/relationships/hyperlink" Target="https://opentopomap.org/" TargetMode="External"/><Relationship Id="rId216" Type="http://schemas.openxmlformats.org/officeDocument/2006/relationships/hyperlink" Target="https://opentopomap.org/" TargetMode="External"/><Relationship Id="rId217" Type="http://schemas.openxmlformats.org/officeDocument/2006/relationships/hyperlink" Target="https://opentopomap.org/" TargetMode="External"/><Relationship Id="rId218" Type="http://schemas.openxmlformats.org/officeDocument/2006/relationships/hyperlink" Target="https://opentopomap.org/" TargetMode="External"/><Relationship Id="rId219" Type="http://schemas.openxmlformats.org/officeDocument/2006/relationships/hyperlink" Target="https://opentopomap.org/" TargetMode="External"/><Relationship Id="rId220" Type="http://schemas.openxmlformats.org/officeDocument/2006/relationships/hyperlink" Target="https://opentopomap.org/" TargetMode="External"/><Relationship Id="rId221" Type="http://schemas.openxmlformats.org/officeDocument/2006/relationships/hyperlink" Target="https://opentopomap.org/" TargetMode="External"/><Relationship Id="rId222" Type="http://schemas.openxmlformats.org/officeDocument/2006/relationships/hyperlink" Target="https://opentopomap.org/" TargetMode="External"/><Relationship Id="rId223" Type="http://schemas.openxmlformats.org/officeDocument/2006/relationships/hyperlink" Target="https://opentopomap.org/" TargetMode="External"/><Relationship Id="rId224" Type="http://schemas.openxmlformats.org/officeDocument/2006/relationships/hyperlink" Target="https://opentopomap.org/" TargetMode="External"/><Relationship Id="rId225" Type="http://schemas.openxmlformats.org/officeDocument/2006/relationships/hyperlink" Target="https://opentopomap.org/" TargetMode="External"/><Relationship Id="rId226" Type="http://schemas.openxmlformats.org/officeDocument/2006/relationships/hyperlink" Target="https://opentopomap.org/" TargetMode="External"/><Relationship Id="rId227" Type="http://schemas.openxmlformats.org/officeDocument/2006/relationships/hyperlink" Target="https://opentopomap.org/" TargetMode="External"/><Relationship Id="rId228" Type="http://schemas.openxmlformats.org/officeDocument/2006/relationships/hyperlink" Target="https://opentopomap.org/" TargetMode="External"/><Relationship Id="rId229" Type="http://schemas.openxmlformats.org/officeDocument/2006/relationships/hyperlink" Target="https://opentopomap.org/" TargetMode="External"/><Relationship Id="rId230" Type="http://schemas.openxmlformats.org/officeDocument/2006/relationships/hyperlink" Target="https://opentopomap.org/" TargetMode="External"/><Relationship Id="rId231" Type="http://schemas.openxmlformats.org/officeDocument/2006/relationships/hyperlink" Target="https://opentopomap.org/" TargetMode="External"/><Relationship Id="rId232" Type="http://schemas.openxmlformats.org/officeDocument/2006/relationships/hyperlink" Target="https://opentopomap.org/" TargetMode="External"/><Relationship Id="rId233" Type="http://schemas.openxmlformats.org/officeDocument/2006/relationships/hyperlink" Target="https://opentopomap.org/" TargetMode="External"/><Relationship Id="rId234" Type="http://schemas.openxmlformats.org/officeDocument/2006/relationships/hyperlink" Target="https://opentopomap.org/" TargetMode="External"/><Relationship Id="rId235" Type="http://schemas.openxmlformats.org/officeDocument/2006/relationships/hyperlink" Target="https://opentopomap.org/" TargetMode="External"/><Relationship Id="rId236" Type="http://schemas.openxmlformats.org/officeDocument/2006/relationships/hyperlink" Target="https://opentopomap.org/" TargetMode="External"/><Relationship Id="rId237" Type="http://schemas.openxmlformats.org/officeDocument/2006/relationships/hyperlink" Target="https://opentopomap.org/" TargetMode="External"/><Relationship Id="rId238" Type="http://schemas.openxmlformats.org/officeDocument/2006/relationships/hyperlink" Target="https://opentopomap.org/" TargetMode="External"/><Relationship Id="rId239" Type="http://schemas.openxmlformats.org/officeDocument/2006/relationships/hyperlink" Target="https://opentopomap.org/" TargetMode="External"/><Relationship Id="rId240" Type="http://schemas.openxmlformats.org/officeDocument/2006/relationships/hyperlink" Target="https://opentopomap.org/" TargetMode="External"/><Relationship Id="rId241" Type="http://schemas.openxmlformats.org/officeDocument/2006/relationships/hyperlink" Target="https://opentopomap.org/" TargetMode="External"/><Relationship Id="rId242" Type="http://schemas.openxmlformats.org/officeDocument/2006/relationships/hyperlink" Target="https://opentopomap.org/" TargetMode="External"/><Relationship Id="rId243" Type="http://schemas.openxmlformats.org/officeDocument/2006/relationships/hyperlink" Target="https://opentopomap.org/" TargetMode="External"/><Relationship Id="rId244" Type="http://schemas.openxmlformats.org/officeDocument/2006/relationships/hyperlink" Target="https://opentopomap.org/" TargetMode="External"/><Relationship Id="rId245" Type="http://schemas.openxmlformats.org/officeDocument/2006/relationships/hyperlink" Target="https://opentopomap.org/" TargetMode="External"/><Relationship Id="rId246" Type="http://schemas.openxmlformats.org/officeDocument/2006/relationships/hyperlink" Target="https://opentopomap.org/" TargetMode="External"/><Relationship Id="rId247" Type="http://schemas.openxmlformats.org/officeDocument/2006/relationships/hyperlink" Target="https://opentopomap.org/" TargetMode="External"/><Relationship Id="rId248" Type="http://schemas.openxmlformats.org/officeDocument/2006/relationships/hyperlink" Target="https://opentopomap.org/" TargetMode="External"/><Relationship Id="rId249" Type="http://schemas.openxmlformats.org/officeDocument/2006/relationships/hyperlink" Target="https://opentopomap.org/" TargetMode="External"/><Relationship Id="rId250" Type="http://schemas.openxmlformats.org/officeDocument/2006/relationships/hyperlink" Target="https://opentopomap.org/" TargetMode="External"/><Relationship Id="rId251" Type="http://schemas.openxmlformats.org/officeDocument/2006/relationships/hyperlink" Target="https://opentopomap.org/" TargetMode="External"/><Relationship Id="rId252" Type="http://schemas.openxmlformats.org/officeDocument/2006/relationships/hyperlink" Target="https://opentopomap.org/" TargetMode="External"/><Relationship Id="rId253" Type="http://schemas.openxmlformats.org/officeDocument/2006/relationships/hyperlink" Target="https://opentopomap.org/" TargetMode="External"/><Relationship Id="rId254" Type="http://schemas.openxmlformats.org/officeDocument/2006/relationships/hyperlink" Target="https://opentopomap.org/" TargetMode="External"/><Relationship Id="rId255" Type="http://schemas.openxmlformats.org/officeDocument/2006/relationships/hyperlink" Target="https://opentopomap.org/" TargetMode="External"/><Relationship Id="rId256" Type="http://schemas.openxmlformats.org/officeDocument/2006/relationships/hyperlink" Target="https://opentopomap.org/" TargetMode="External"/><Relationship Id="rId257" Type="http://schemas.openxmlformats.org/officeDocument/2006/relationships/hyperlink" Target="https://opentopomap.org/" TargetMode="External"/><Relationship Id="rId258" Type="http://schemas.openxmlformats.org/officeDocument/2006/relationships/hyperlink" Target="https://opentopomap.org/" TargetMode="External"/><Relationship Id="rId259" Type="http://schemas.openxmlformats.org/officeDocument/2006/relationships/hyperlink" Target="https://opentopomap.org/" TargetMode="External"/><Relationship Id="rId260" Type="http://schemas.openxmlformats.org/officeDocument/2006/relationships/hyperlink" Target="https://opentopomap.org/" TargetMode="External"/><Relationship Id="rId261" Type="http://schemas.openxmlformats.org/officeDocument/2006/relationships/hyperlink" Target="https://opentopomap.org/" TargetMode="External"/><Relationship Id="rId262" Type="http://schemas.openxmlformats.org/officeDocument/2006/relationships/hyperlink" Target="https://opentopomap.org/" TargetMode="External"/><Relationship Id="rId263" Type="http://schemas.openxmlformats.org/officeDocument/2006/relationships/hyperlink" Target="https://opentopomap.org/" TargetMode="External"/><Relationship Id="rId264" Type="http://schemas.openxmlformats.org/officeDocument/2006/relationships/hyperlink" Target="https://opentopomap.org/" TargetMode="External"/><Relationship Id="rId265" Type="http://schemas.openxmlformats.org/officeDocument/2006/relationships/hyperlink" Target="https://opentopomap.org/" TargetMode="External"/><Relationship Id="rId266" Type="http://schemas.openxmlformats.org/officeDocument/2006/relationships/hyperlink" Target="https://opentopomap.org/" TargetMode="External"/><Relationship Id="rId267" Type="http://schemas.openxmlformats.org/officeDocument/2006/relationships/hyperlink" Target="https://opentopomap.org/" TargetMode="External"/><Relationship Id="rId268" Type="http://schemas.openxmlformats.org/officeDocument/2006/relationships/hyperlink" Target="https://opentopomap.org/" TargetMode="External"/><Relationship Id="rId269" Type="http://schemas.openxmlformats.org/officeDocument/2006/relationships/hyperlink" Target="https://opentopomap.org/" TargetMode="External"/><Relationship Id="rId270" Type="http://schemas.openxmlformats.org/officeDocument/2006/relationships/hyperlink" Target="https://opentopomap.org/" TargetMode="External"/><Relationship Id="rId271" Type="http://schemas.openxmlformats.org/officeDocument/2006/relationships/hyperlink" Target="https://opentopomap.org/" TargetMode="External"/><Relationship Id="rId272" Type="http://schemas.openxmlformats.org/officeDocument/2006/relationships/hyperlink" Target="https://opentopomap.org/" TargetMode="External"/><Relationship Id="rId273" Type="http://schemas.openxmlformats.org/officeDocument/2006/relationships/hyperlink" Target="https://opentopomap.org/" TargetMode="External"/><Relationship Id="rId274" Type="http://schemas.openxmlformats.org/officeDocument/2006/relationships/hyperlink" Target="https://opentopomap.org/" TargetMode="External"/><Relationship Id="rId275" Type="http://schemas.openxmlformats.org/officeDocument/2006/relationships/hyperlink" Target="https://opentopomap.org/" TargetMode="External"/><Relationship Id="rId276" Type="http://schemas.openxmlformats.org/officeDocument/2006/relationships/hyperlink" Target="https://opentopomap.org/" TargetMode="External"/><Relationship Id="rId277" Type="http://schemas.openxmlformats.org/officeDocument/2006/relationships/hyperlink" Target="https://opentopomap.org/" TargetMode="External"/><Relationship Id="rId278" Type="http://schemas.openxmlformats.org/officeDocument/2006/relationships/hyperlink" Target="https://opentopomap.org/" TargetMode="External"/><Relationship Id="rId279" Type="http://schemas.openxmlformats.org/officeDocument/2006/relationships/hyperlink" Target="https://opentopomap.org/" TargetMode="External"/><Relationship Id="rId280" Type="http://schemas.openxmlformats.org/officeDocument/2006/relationships/hyperlink" Target="https://opentopomap.org/" TargetMode="External"/><Relationship Id="rId281" Type="http://schemas.openxmlformats.org/officeDocument/2006/relationships/hyperlink" Target="https://opentopomap.org/" TargetMode="External"/><Relationship Id="rId282" Type="http://schemas.openxmlformats.org/officeDocument/2006/relationships/hyperlink" Target="https://opentopomap.org/" TargetMode="External"/><Relationship Id="rId283" Type="http://schemas.openxmlformats.org/officeDocument/2006/relationships/hyperlink" Target="https://opentopomap.org/" TargetMode="External"/><Relationship Id="rId284" Type="http://schemas.openxmlformats.org/officeDocument/2006/relationships/hyperlink" Target="https://opentopomap.org/" TargetMode="External"/><Relationship Id="rId285" Type="http://schemas.openxmlformats.org/officeDocument/2006/relationships/hyperlink" Target="https://opentopomap.org/" TargetMode="External"/><Relationship Id="rId286" Type="http://schemas.openxmlformats.org/officeDocument/2006/relationships/hyperlink" Target="https://opentopomap.org/" TargetMode="External"/><Relationship Id="rId287" Type="http://schemas.openxmlformats.org/officeDocument/2006/relationships/hyperlink" Target="https://opentopomap.org/" TargetMode="External"/><Relationship Id="rId288" Type="http://schemas.openxmlformats.org/officeDocument/2006/relationships/hyperlink" Target="https://opentopomap.org/" TargetMode="External"/><Relationship Id="rId289" Type="http://schemas.openxmlformats.org/officeDocument/2006/relationships/hyperlink" Target="https://opentopomap.org/" TargetMode="External"/><Relationship Id="rId290" Type="http://schemas.openxmlformats.org/officeDocument/2006/relationships/hyperlink" Target="https://opentopomap.org/" TargetMode="External"/><Relationship Id="rId291" Type="http://schemas.openxmlformats.org/officeDocument/2006/relationships/hyperlink" Target="https://opentopomap.org/" TargetMode="External"/><Relationship Id="rId292" Type="http://schemas.openxmlformats.org/officeDocument/2006/relationships/hyperlink" Target="https://opentopomap.org/" TargetMode="External"/><Relationship Id="rId293" Type="http://schemas.openxmlformats.org/officeDocument/2006/relationships/hyperlink" Target="https://opentopomap.org/" TargetMode="External"/><Relationship Id="rId294" Type="http://schemas.openxmlformats.org/officeDocument/2006/relationships/hyperlink" Target="https://opentopomap.org/" TargetMode="External"/><Relationship Id="rId295" Type="http://schemas.openxmlformats.org/officeDocument/2006/relationships/hyperlink" Target="https://opentopomap.org/" TargetMode="External"/><Relationship Id="rId296" Type="http://schemas.openxmlformats.org/officeDocument/2006/relationships/hyperlink" Target="https://opentopomap.org/" TargetMode="External"/><Relationship Id="rId297" Type="http://schemas.openxmlformats.org/officeDocument/2006/relationships/hyperlink" Target="https://opentopomap.org/" TargetMode="External"/><Relationship Id="rId298" Type="http://schemas.openxmlformats.org/officeDocument/2006/relationships/hyperlink" Target="https://opentopomap.org/" TargetMode="External"/><Relationship Id="rId299" Type="http://schemas.openxmlformats.org/officeDocument/2006/relationships/hyperlink" Target="https://opentopomap.org/" TargetMode="External"/><Relationship Id="rId300" Type="http://schemas.openxmlformats.org/officeDocument/2006/relationships/hyperlink" Target="https://opentopomap.org/" TargetMode="External"/><Relationship Id="rId301" Type="http://schemas.openxmlformats.org/officeDocument/2006/relationships/hyperlink" Target="https://opentopomap.org/" TargetMode="External"/><Relationship Id="rId302" Type="http://schemas.openxmlformats.org/officeDocument/2006/relationships/hyperlink" Target="https://opentopomap.org/" TargetMode="External"/><Relationship Id="rId303" Type="http://schemas.openxmlformats.org/officeDocument/2006/relationships/hyperlink" Target="https://opentopomap.org/" TargetMode="External"/><Relationship Id="rId304" Type="http://schemas.openxmlformats.org/officeDocument/2006/relationships/hyperlink" Target="https://opentopomap.org/" TargetMode="External"/><Relationship Id="rId305" Type="http://schemas.openxmlformats.org/officeDocument/2006/relationships/hyperlink" Target="https://opentopomap.org/" TargetMode="External"/><Relationship Id="rId306" Type="http://schemas.openxmlformats.org/officeDocument/2006/relationships/hyperlink" Target="https://opentopomap.org/" TargetMode="External"/><Relationship Id="rId307" Type="http://schemas.openxmlformats.org/officeDocument/2006/relationships/hyperlink" Target="https://opentopomap.org/" TargetMode="External"/><Relationship Id="rId308" Type="http://schemas.openxmlformats.org/officeDocument/2006/relationships/hyperlink" Target="https://opentopomap.org/" TargetMode="External"/><Relationship Id="rId309" Type="http://schemas.openxmlformats.org/officeDocument/2006/relationships/hyperlink" Target="https://opentopomap.org/" TargetMode="External"/><Relationship Id="rId310" Type="http://schemas.openxmlformats.org/officeDocument/2006/relationships/hyperlink" Target="https://opentopomap.org/" TargetMode="External"/><Relationship Id="rId311" Type="http://schemas.openxmlformats.org/officeDocument/2006/relationships/hyperlink" Target="https://opentopomap.org/" TargetMode="External"/><Relationship Id="rId312" Type="http://schemas.openxmlformats.org/officeDocument/2006/relationships/hyperlink" Target="https://opentopomap.org/" TargetMode="External"/><Relationship Id="rId313" Type="http://schemas.openxmlformats.org/officeDocument/2006/relationships/hyperlink" Target="https://opentopomap.org/" TargetMode="External"/><Relationship Id="rId314" Type="http://schemas.openxmlformats.org/officeDocument/2006/relationships/hyperlink" Target="https://opentopomap.org/" TargetMode="External"/><Relationship Id="rId315" Type="http://schemas.openxmlformats.org/officeDocument/2006/relationships/hyperlink" Target="https://opentopomap.org/" TargetMode="External"/><Relationship Id="rId316" Type="http://schemas.openxmlformats.org/officeDocument/2006/relationships/hyperlink" Target="https://opentopomap.org/" TargetMode="External"/><Relationship Id="rId317" Type="http://schemas.openxmlformats.org/officeDocument/2006/relationships/hyperlink" Target="https://opentopomap.org/" TargetMode="External"/><Relationship Id="rId318" Type="http://schemas.openxmlformats.org/officeDocument/2006/relationships/hyperlink" Target="https://opentopomap.org/" TargetMode="External"/><Relationship Id="rId319" Type="http://schemas.openxmlformats.org/officeDocument/2006/relationships/hyperlink" Target="https://opentopomap.org/" TargetMode="External"/><Relationship Id="rId320" Type="http://schemas.openxmlformats.org/officeDocument/2006/relationships/hyperlink" Target="https://opentopomap.org/" TargetMode="External"/><Relationship Id="rId321" Type="http://schemas.openxmlformats.org/officeDocument/2006/relationships/hyperlink" Target="https://opentopomap.org/" TargetMode="External"/><Relationship Id="rId322" Type="http://schemas.openxmlformats.org/officeDocument/2006/relationships/hyperlink" Target="https://opentopomap.org/" TargetMode="External"/><Relationship Id="rId323" Type="http://schemas.openxmlformats.org/officeDocument/2006/relationships/hyperlink" Target="https://opentopomap.org/" TargetMode="External"/><Relationship Id="rId324" Type="http://schemas.openxmlformats.org/officeDocument/2006/relationships/hyperlink" Target="https://opentopomap.org/" TargetMode="External"/><Relationship Id="rId325" Type="http://schemas.openxmlformats.org/officeDocument/2006/relationships/hyperlink" Target="https://opentopomap.org/" TargetMode="External"/><Relationship Id="rId326" Type="http://schemas.openxmlformats.org/officeDocument/2006/relationships/hyperlink" Target="https://opentopomap.org/" TargetMode="External"/><Relationship Id="rId327" Type="http://schemas.openxmlformats.org/officeDocument/2006/relationships/hyperlink" Target="https://opentopomap.org/" TargetMode="External"/><Relationship Id="rId328" Type="http://schemas.openxmlformats.org/officeDocument/2006/relationships/hyperlink" Target="https://opentopomap.org/" TargetMode="External"/><Relationship Id="rId329" Type="http://schemas.openxmlformats.org/officeDocument/2006/relationships/hyperlink" Target="https://opentopomap.org/" TargetMode="External"/><Relationship Id="rId330" Type="http://schemas.openxmlformats.org/officeDocument/2006/relationships/hyperlink" Target="https://opentopomap.org/" TargetMode="External"/><Relationship Id="rId331" Type="http://schemas.openxmlformats.org/officeDocument/2006/relationships/hyperlink" Target="https://opentopomap.org/" TargetMode="External"/><Relationship Id="rId332" Type="http://schemas.openxmlformats.org/officeDocument/2006/relationships/hyperlink" Target="https://opentopomap.org/" TargetMode="External"/><Relationship Id="rId333" Type="http://schemas.openxmlformats.org/officeDocument/2006/relationships/hyperlink" Target="https://opentopomap.org/" TargetMode="External"/><Relationship Id="rId334" Type="http://schemas.openxmlformats.org/officeDocument/2006/relationships/hyperlink" Target="https://opentopomap.org/" TargetMode="External"/><Relationship Id="rId335" Type="http://schemas.openxmlformats.org/officeDocument/2006/relationships/hyperlink" Target="https://opentopomap.org/" TargetMode="External"/><Relationship Id="rId336" Type="http://schemas.openxmlformats.org/officeDocument/2006/relationships/hyperlink" Target="https://opentopomap.org/" TargetMode="External"/><Relationship Id="rId337" Type="http://schemas.openxmlformats.org/officeDocument/2006/relationships/hyperlink" Target="https://opentopomap.org/" TargetMode="External"/><Relationship Id="rId338" Type="http://schemas.openxmlformats.org/officeDocument/2006/relationships/hyperlink" Target="https://opentopomap.org/" TargetMode="External"/><Relationship Id="rId339" Type="http://schemas.openxmlformats.org/officeDocument/2006/relationships/hyperlink" Target="https://opentopomap.org/" TargetMode="External"/><Relationship Id="rId340" Type="http://schemas.openxmlformats.org/officeDocument/2006/relationships/hyperlink" Target="https://opentopomap.org/" TargetMode="External"/><Relationship Id="rId341" Type="http://schemas.openxmlformats.org/officeDocument/2006/relationships/hyperlink" Target="https://opentopomap.org/" TargetMode="External"/><Relationship Id="rId342" Type="http://schemas.openxmlformats.org/officeDocument/2006/relationships/hyperlink" Target="https://opentopomap.org/" TargetMode="External"/><Relationship Id="rId343" Type="http://schemas.openxmlformats.org/officeDocument/2006/relationships/hyperlink" Target="https://opentopomap.org/" TargetMode="External"/><Relationship Id="rId344" Type="http://schemas.openxmlformats.org/officeDocument/2006/relationships/hyperlink" Target="https://opentopomap.org/" TargetMode="External"/><Relationship Id="rId345" Type="http://schemas.openxmlformats.org/officeDocument/2006/relationships/hyperlink" Target="https://opentopomap.org/" TargetMode="External"/><Relationship Id="rId346" Type="http://schemas.openxmlformats.org/officeDocument/2006/relationships/hyperlink" Target="https://opentopomap.org/" TargetMode="External"/><Relationship Id="rId347" Type="http://schemas.openxmlformats.org/officeDocument/2006/relationships/hyperlink" Target="https://opentopomap.org/" TargetMode="External"/><Relationship Id="rId348" Type="http://schemas.openxmlformats.org/officeDocument/2006/relationships/hyperlink" Target="https://opentopomap.org/" TargetMode="External"/><Relationship Id="rId349" Type="http://schemas.openxmlformats.org/officeDocument/2006/relationships/hyperlink" Target="https://opentopomap.org/" TargetMode="External"/><Relationship Id="rId350" Type="http://schemas.openxmlformats.org/officeDocument/2006/relationships/hyperlink" Target="https://opentopomap.org/" TargetMode="External"/><Relationship Id="rId351" Type="http://schemas.openxmlformats.org/officeDocument/2006/relationships/hyperlink" Target="https://opentopomap.org/" TargetMode="External"/><Relationship Id="rId352" Type="http://schemas.openxmlformats.org/officeDocument/2006/relationships/hyperlink" Target="https://opentopomap.org/" TargetMode="External"/><Relationship Id="rId353" Type="http://schemas.openxmlformats.org/officeDocument/2006/relationships/hyperlink" Target="https://opentopomap.org/" TargetMode="External"/><Relationship Id="rId354" Type="http://schemas.openxmlformats.org/officeDocument/2006/relationships/hyperlink" Target="https://opentopomap.org/" TargetMode="External"/><Relationship Id="rId355" Type="http://schemas.openxmlformats.org/officeDocument/2006/relationships/hyperlink" Target="https://opentopomap.org/" TargetMode="External"/><Relationship Id="rId356" Type="http://schemas.openxmlformats.org/officeDocument/2006/relationships/hyperlink" Target="https://opentopomap.org/" TargetMode="External"/><Relationship Id="rId357" Type="http://schemas.openxmlformats.org/officeDocument/2006/relationships/hyperlink" Target="https://opentopomap.org/" TargetMode="External"/><Relationship Id="rId358" Type="http://schemas.openxmlformats.org/officeDocument/2006/relationships/hyperlink" Target="https://opentopomap.org/" TargetMode="External"/><Relationship Id="rId359" Type="http://schemas.openxmlformats.org/officeDocument/2006/relationships/hyperlink" Target="https://opentopomap.org/" TargetMode="External"/><Relationship Id="rId360" Type="http://schemas.openxmlformats.org/officeDocument/2006/relationships/hyperlink" Target="https://opentopomap.org/" TargetMode="External"/><Relationship Id="rId361" Type="http://schemas.openxmlformats.org/officeDocument/2006/relationships/hyperlink" Target="https://opentopomap.org/" TargetMode="External"/><Relationship Id="rId362" Type="http://schemas.openxmlformats.org/officeDocument/2006/relationships/hyperlink" Target="https://opentopomap.org/" TargetMode="External"/><Relationship Id="rId363" Type="http://schemas.openxmlformats.org/officeDocument/2006/relationships/hyperlink" Target="https://opentopomap.org/" TargetMode="External"/><Relationship Id="rId364" Type="http://schemas.openxmlformats.org/officeDocument/2006/relationships/hyperlink" Target="https://opentopomap.org/" TargetMode="External"/><Relationship Id="rId365" Type="http://schemas.openxmlformats.org/officeDocument/2006/relationships/hyperlink" Target="https://opentopomap.org/" TargetMode="External"/><Relationship Id="rId366" Type="http://schemas.openxmlformats.org/officeDocument/2006/relationships/hyperlink" Target="https://opentopomap.org/" TargetMode="External"/><Relationship Id="rId367" Type="http://schemas.openxmlformats.org/officeDocument/2006/relationships/hyperlink" Target="https://opentopomap.org/" TargetMode="External"/><Relationship Id="rId368" Type="http://schemas.openxmlformats.org/officeDocument/2006/relationships/hyperlink" Target="https://opentopomap.org/" TargetMode="External"/><Relationship Id="rId369" Type="http://schemas.openxmlformats.org/officeDocument/2006/relationships/hyperlink" Target="https://opentopomap.org/" TargetMode="External"/><Relationship Id="rId370" Type="http://schemas.openxmlformats.org/officeDocument/2006/relationships/hyperlink" Target="https://opentopomap.org/" TargetMode="External"/><Relationship Id="rId371" Type="http://schemas.openxmlformats.org/officeDocument/2006/relationships/hyperlink" Target="https://opentopomap.org/" TargetMode="External"/><Relationship Id="rId372" Type="http://schemas.openxmlformats.org/officeDocument/2006/relationships/hyperlink" Target="https://opentopomap.org/" TargetMode="External"/><Relationship Id="rId373" Type="http://schemas.openxmlformats.org/officeDocument/2006/relationships/hyperlink" Target="https://opentopomap.org/" TargetMode="External"/><Relationship Id="rId374" Type="http://schemas.openxmlformats.org/officeDocument/2006/relationships/hyperlink" Target="https://opentopomap.org/" TargetMode="External"/><Relationship Id="rId375" Type="http://schemas.openxmlformats.org/officeDocument/2006/relationships/hyperlink" Target="https://opentopomap.org/" TargetMode="External"/><Relationship Id="rId376" Type="http://schemas.openxmlformats.org/officeDocument/2006/relationships/hyperlink" Target="https://opentopomap.org/" TargetMode="External"/><Relationship Id="rId377" Type="http://schemas.openxmlformats.org/officeDocument/2006/relationships/hyperlink" Target="https://opentopomap.org/" TargetMode="External"/><Relationship Id="rId378" Type="http://schemas.openxmlformats.org/officeDocument/2006/relationships/hyperlink" Target="https://opentopomap.org/" TargetMode="External"/><Relationship Id="rId379" Type="http://schemas.openxmlformats.org/officeDocument/2006/relationships/hyperlink" Target="https://opentopomap.org/" TargetMode="External"/><Relationship Id="rId380" Type="http://schemas.openxmlformats.org/officeDocument/2006/relationships/hyperlink" Target="https://opentopomap.org/" TargetMode="External"/><Relationship Id="rId381" Type="http://schemas.openxmlformats.org/officeDocument/2006/relationships/hyperlink" Target="https://opentopomap.org/" TargetMode="External"/><Relationship Id="rId382" Type="http://schemas.openxmlformats.org/officeDocument/2006/relationships/hyperlink" Target="https://opentopomap.org/" TargetMode="External"/><Relationship Id="rId383" Type="http://schemas.openxmlformats.org/officeDocument/2006/relationships/hyperlink" Target="https://opentopomap.org/" TargetMode="External"/><Relationship Id="rId384" Type="http://schemas.openxmlformats.org/officeDocument/2006/relationships/hyperlink" Target="https://opentopomap.org/" TargetMode="External"/><Relationship Id="rId385" Type="http://schemas.openxmlformats.org/officeDocument/2006/relationships/hyperlink" Target="https://opentopomap.org/" TargetMode="External"/><Relationship Id="rId386" Type="http://schemas.openxmlformats.org/officeDocument/2006/relationships/hyperlink" Target="https://opentopomap.org/" TargetMode="External"/><Relationship Id="rId387" Type="http://schemas.openxmlformats.org/officeDocument/2006/relationships/hyperlink" Target="https://opentopomap.org/" TargetMode="External"/><Relationship Id="rId388" Type="http://schemas.openxmlformats.org/officeDocument/2006/relationships/hyperlink" Target="https://opentopomap.org/" TargetMode="External"/><Relationship Id="rId389" Type="http://schemas.openxmlformats.org/officeDocument/2006/relationships/hyperlink" Target="https://opentopomap.org/" TargetMode="External"/><Relationship Id="rId390" Type="http://schemas.openxmlformats.org/officeDocument/2006/relationships/hyperlink" Target="https://opentopomap.org/" TargetMode="External"/><Relationship Id="rId391" Type="http://schemas.openxmlformats.org/officeDocument/2006/relationships/hyperlink" Target="https://opentopomap.org/" TargetMode="External"/><Relationship Id="rId392" Type="http://schemas.openxmlformats.org/officeDocument/2006/relationships/hyperlink" Target="https://opentopomap.org/" TargetMode="External"/><Relationship Id="rId393" Type="http://schemas.openxmlformats.org/officeDocument/2006/relationships/hyperlink" Target="https://opentopomap.org/" TargetMode="External"/><Relationship Id="rId394" Type="http://schemas.openxmlformats.org/officeDocument/2006/relationships/hyperlink" Target="https://opentopomap.org/" TargetMode="External"/><Relationship Id="rId395" Type="http://schemas.openxmlformats.org/officeDocument/2006/relationships/hyperlink" Target="https://opentopomap.org/" TargetMode="External"/><Relationship Id="rId396" Type="http://schemas.openxmlformats.org/officeDocument/2006/relationships/hyperlink" Target="https://opentopomap.org/" TargetMode="External"/><Relationship Id="rId397" Type="http://schemas.openxmlformats.org/officeDocument/2006/relationships/hyperlink" Target="https://opentopomap.org/" TargetMode="External"/><Relationship Id="rId398" Type="http://schemas.openxmlformats.org/officeDocument/2006/relationships/hyperlink" Target="https://opentopomap.org/" TargetMode="External"/><Relationship Id="rId399" Type="http://schemas.openxmlformats.org/officeDocument/2006/relationships/hyperlink" Target="https://opentopomap.org/" TargetMode="External"/><Relationship Id="rId400" Type="http://schemas.openxmlformats.org/officeDocument/2006/relationships/hyperlink" Target="https://opentopomap.org/" TargetMode="External"/><Relationship Id="rId401" Type="http://schemas.openxmlformats.org/officeDocument/2006/relationships/hyperlink" Target="https://opentopomap.org/" TargetMode="External"/><Relationship Id="rId402" Type="http://schemas.openxmlformats.org/officeDocument/2006/relationships/hyperlink" Target="https://opentopomap.org/" TargetMode="External"/><Relationship Id="rId403" Type="http://schemas.openxmlformats.org/officeDocument/2006/relationships/hyperlink" Target="https://opentopomap.org/" TargetMode="External"/><Relationship Id="rId404" Type="http://schemas.openxmlformats.org/officeDocument/2006/relationships/hyperlink" Target="https://opentopomap.org/" TargetMode="External"/><Relationship Id="rId405" Type="http://schemas.openxmlformats.org/officeDocument/2006/relationships/hyperlink" Target="https://opentopomap.org/" TargetMode="External"/><Relationship Id="rId406" Type="http://schemas.openxmlformats.org/officeDocument/2006/relationships/hyperlink" Target="https://opentopomap.org/" TargetMode="External"/><Relationship Id="rId407" Type="http://schemas.openxmlformats.org/officeDocument/2006/relationships/hyperlink" Target="https://opentopomap.org/" TargetMode="External"/><Relationship Id="rId408" Type="http://schemas.openxmlformats.org/officeDocument/2006/relationships/hyperlink" Target="https://opentopomap.org/" TargetMode="External"/><Relationship Id="rId409" Type="http://schemas.openxmlformats.org/officeDocument/2006/relationships/hyperlink" Target="https://opentopomap.org/" TargetMode="External"/><Relationship Id="rId410" Type="http://schemas.openxmlformats.org/officeDocument/2006/relationships/hyperlink" Target="https://opentopomap.org/" TargetMode="External"/><Relationship Id="rId411" Type="http://schemas.openxmlformats.org/officeDocument/2006/relationships/hyperlink" Target="https://opentopomap.org/" TargetMode="External"/><Relationship Id="rId412" Type="http://schemas.openxmlformats.org/officeDocument/2006/relationships/hyperlink" Target="https://opentopomap.org/" TargetMode="External"/><Relationship Id="rId413" Type="http://schemas.openxmlformats.org/officeDocument/2006/relationships/hyperlink" Target="https://opentopomap.org/" TargetMode="External"/><Relationship Id="rId414" Type="http://schemas.openxmlformats.org/officeDocument/2006/relationships/hyperlink" Target="https://opentopomap.org/" TargetMode="External"/><Relationship Id="rId415" Type="http://schemas.openxmlformats.org/officeDocument/2006/relationships/hyperlink" Target="https://opentopomap.org/" TargetMode="External"/><Relationship Id="rId416" Type="http://schemas.openxmlformats.org/officeDocument/2006/relationships/hyperlink" Target="https://opentopomap.org/" TargetMode="External"/><Relationship Id="rId417" Type="http://schemas.openxmlformats.org/officeDocument/2006/relationships/hyperlink" Target="https://opentopomap.org/" TargetMode="External"/><Relationship Id="rId418" Type="http://schemas.openxmlformats.org/officeDocument/2006/relationships/hyperlink" Target="https://opentopomap.org/" TargetMode="External"/><Relationship Id="rId419" Type="http://schemas.openxmlformats.org/officeDocument/2006/relationships/hyperlink" Target="https://opentopomap.org/" TargetMode="External"/><Relationship Id="rId420" Type="http://schemas.openxmlformats.org/officeDocument/2006/relationships/hyperlink" Target="https://opentopomap.org/" TargetMode="External"/><Relationship Id="rId421" Type="http://schemas.openxmlformats.org/officeDocument/2006/relationships/hyperlink" Target="https://opentopomap.org/" TargetMode="External"/><Relationship Id="rId422" Type="http://schemas.openxmlformats.org/officeDocument/2006/relationships/hyperlink" Target="https://opentopomap.org/" TargetMode="External"/><Relationship Id="rId423" Type="http://schemas.openxmlformats.org/officeDocument/2006/relationships/hyperlink" Target="https://opentopomap.org/" TargetMode="External"/><Relationship Id="rId424" Type="http://schemas.openxmlformats.org/officeDocument/2006/relationships/hyperlink" Target="https://opentopomap.org/" TargetMode="External"/><Relationship Id="rId425" Type="http://schemas.openxmlformats.org/officeDocument/2006/relationships/hyperlink" Target="https://opentopomap.org/" TargetMode="External"/><Relationship Id="rId426" Type="http://schemas.openxmlformats.org/officeDocument/2006/relationships/hyperlink" Target="https://opentopomap.org/" TargetMode="External"/><Relationship Id="rId427" Type="http://schemas.openxmlformats.org/officeDocument/2006/relationships/hyperlink" Target="https://opentopomap.org/" TargetMode="External"/><Relationship Id="rId428" Type="http://schemas.openxmlformats.org/officeDocument/2006/relationships/hyperlink" Target="https://opentopomap.org/" TargetMode="External"/><Relationship Id="rId429" Type="http://schemas.openxmlformats.org/officeDocument/2006/relationships/hyperlink" Target="https://opentopomap.org/" TargetMode="External"/><Relationship Id="rId430" Type="http://schemas.openxmlformats.org/officeDocument/2006/relationships/hyperlink" Target="https://opentopomap.org/" TargetMode="External"/><Relationship Id="rId431" Type="http://schemas.openxmlformats.org/officeDocument/2006/relationships/hyperlink" Target="https://opentopomap.org/" TargetMode="External"/><Relationship Id="rId432" Type="http://schemas.openxmlformats.org/officeDocument/2006/relationships/hyperlink" Target="https://opentopomap.org/" TargetMode="External"/><Relationship Id="rId433" Type="http://schemas.openxmlformats.org/officeDocument/2006/relationships/hyperlink" Target="https://opentopomap.org/" TargetMode="External"/><Relationship Id="rId434" Type="http://schemas.openxmlformats.org/officeDocument/2006/relationships/hyperlink" Target="https://opentopomap.org/" TargetMode="External"/><Relationship Id="rId435" Type="http://schemas.openxmlformats.org/officeDocument/2006/relationships/hyperlink" Target="https://opentopomap.org/" TargetMode="External"/><Relationship Id="rId436" Type="http://schemas.openxmlformats.org/officeDocument/2006/relationships/hyperlink" Target="https://opentopomap.org/" TargetMode="External"/><Relationship Id="rId437" Type="http://schemas.openxmlformats.org/officeDocument/2006/relationships/hyperlink" Target="https://opentopomap.org/" TargetMode="External"/><Relationship Id="rId438" Type="http://schemas.openxmlformats.org/officeDocument/2006/relationships/hyperlink" Target="https://opentopomap.org/" TargetMode="External"/><Relationship Id="rId439" Type="http://schemas.openxmlformats.org/officeDocument/2006/relationships/hyperlink" Target="https://opentopomap.org/" TargetMode="External"/><Relationship Id="rId440" Type="http://schemas.openxmlformats.org/officeDocument/2006/relationships/hyperlink" Target="https://opentopomap.org/" TargetMode="External"/><Relationship Id="rId441" Type="http://schemas.openxmlformats.org/officeDocument/2006/relationships/hyperlink" Target="https://opentopomap.org/" TargetMode="External"/><Relationship Id="rId442" Type="http://schemas.openxmlformats.org/officeDocument/2006/relationships/hyperlink" Target="https://opentopomap.org/" TargetMode="External"/><Relationship Id="rId443" Type="http://schemas.openxmlformats.org/officeDocument/2006/relationships/hyperlink" Target="https://opentopomap.org/" TargetMode="External"/><Relationship Id="rId444" Type="http://schemas.openxmlformats.org/officeDocument/2006/relationships/hyperlink" Target="https://opentopomap.org/" TargetMode="External"/><Relationship Id="rId445" Type="http://schemas.openxmlformats.org/officeDocument/2006/relationships/hyperlink" Target="https://opentopomap.org/" TargetMode="External"/><Relationship Id="rId446" Type="http://schemas.openxmlformats.org/officeDocument/2006/relationships/hyperlink" Target="https://opentopomap.org/" TargetMode="External"/><Relationship Id="rId447" Type="http://schemas.openxmlformats.org/officeDocument/2006/relationships/hyperlink" Target="https://opentopomap.org/" TargetMode="External"/><Relationship Id="rId448" Type="http://schemas.openxmlformats.org/officeDocument/2006/relationships/hyperlink" Target="https://opentopomap.org/" TargetMode="External"/><Relationship Id="rId449" Type="http://schemas.openxmlformats.org/officeDocument/2006/relationships/hyperlink" Target="https://opentopomap.org/" TargetMode="External"/><Relationship Id="rId450" Type="http://schemas.openxmlformats.org/officeDocument/2006/relationships/hyperlink" Target="https://opentopomap.org/" TargetMode="External"/><Relationship Id="rId451" Type="http://schemas.openxmlformats.org/officeDocument/2006/relationships/hyperlink" Target="https://opentopomap.org/" TargetMode="External"/><Relationship Id="rId452" Type="http://schemas.openxmlformats.org/officeDocument/2006/relationships/hyperlink" Target="https://opentopomap.org/" TargetMode="External"/><Relationship Id="rId453" Type="http://schemas.openxmlformats.org/officeDocument/2006/relationships/hyperlink" Target="https://opentopomap.org/" TargetMode="External"/><Relationship Id="rId454" Type="http://schemas.openxmlformats.org/officeDocument/2006/relationships/hyperlink" Target="https://opentopomap.org/" TargetMode="External"/><Relationship Id="rId455" Type="http://schemas.openxmlformats.org/officeDocument/2006/relationships/hyperlink" Target="https://opentopomap.org/" TargetMode="External"/><Relationship Id="rId456" Type="http://schemas.openxmlformats.org/officeDocument/2006/relationships/hyperlink" Target="https://opentopomap.org/" TargetMode="External"/><Relationship Id="rId457" Type="http://schemas.openxmlformats.org/officeDocument/2006/relationships/hyperlink" Target="https://opentopomap.org/" TargetMode="External"/><Relationship Id="rId458" Type="http://schemas.openxmlformats.org/officeDocument/2006/relationships/hyperlink" Target="https://opentopomap.org/" TargetMode="External"/><Relationship Id="rId459" Type="http://schemas.openxmlformats.org/officeDocument/2006/relationships/hyperlink" Target="https://opentopomap.org/" TargetMode="External"/><Relationship Id="rId460" Type="http://schemas.openxmlformats.org/officeDocument/2006/relationships/hyperlink" Target="https://opentopomap.org/" TargetMode="External"/><Relationship Id="rId461" Type="http://schemas.openxmlformats.org/officeDocument/2006/relationships/hyperlink" Target="https://opentopomap.org/" TargetMode="External"/><Relationship Id="rId462" Type="http://schemas.openxmlformats.org/officeDocument/2006/relationships/hyperlink" Target="https://opentopomap.org/" TargetMode="External"/><Relationship Id="rId463" Type="http://schemas.openxmlformats.org/officeDocument/2006/relationships/hyperlink" Target="https://opentopomap.org/" TargetMode="External"/><Relationship Id="rId464" Type="http://schemas.openxmlformats.org/officeDocument/2006/relationships/hyperlink" Target="https://opentopomap.org/" TargetMode="External"/><Relationship Id="rId465" Type="http://schemas.openxmlformats.org/officeDocument/2006/relationships/hyperlink" Target="https://opentopomap.org/" TargetMode="External"/><Relationship Id="rId466" Type="http://schemas.openxmlformats.org/officeDocument/2006/relationships/hyperlink" Target="https://opentopomap.org/" TargetMode="External"/><Relationship Id="rId467" Type="http://schemas.openxmlformats.org/officeDocument/2006/relationships/hyperlink" Target="https://opentopomap.org/" TargetMode="External"/><Relationship Id="rId468" Type="http://schemas.openxmlformats.org/officeDocument/2006/relationships/hyperlink" Target="https://opentopomap.org/" TargetMode="External"/><Relationship Id="rId469" Type="http://schemas.openxmlformats.org/officeDocument/2006/relationships/hyperlink" Target="https://opentopomap.org/" TargetMode="External"/><Relationship Id="rId470" Type="http://schemas.openxmlformats.org/officeDocument/2006/relationships/hyperlink" Target="https://opentopomap.org/" TargetMode="External"/><Relationship Id="rId471" Type="http://schemas.openxmlformats.org/officeDocument/2006/relationships/hyperlink" Target="https://opentopomap.org/" TargetMode="External"/><Relationship Id="rId472" Type="http://schemas.openxmlformats.org/officeDocument/2006/relationships/hyperlink" Target="https://opentopomap.org/" TargetMode="External"/><Relationship Id="rId473" Type="http://schemas.openxmlformats.org/officeDocument/2006/relationships/hyperlink" Target="https://opentopomap.org/" TargetMode="External"/><Relationship Id="rId474" Type="http://schemas.openxmlformats.org/officeDocument/2006/relationships/hyperlink" Target="https://opentopomap.org/" TargetMode="External"/><Relationship Id="rId475" Type="http://schemas.openxmlformats.org/officeDocument/2006/relationships/hyperlink" Target="https://opentopomap.org/" TargetMode="External"/><Relationship Id="rId476" Type="http://schemas.openxmlformats.org/officeDocument/2006/relationships/hyperlink" Target="https://opentopomap.org/" TargetMode="External"/><Relationship Id="rId477" Type="http://schemas.openxmlformats.org/officeDocument/2006/relationships/hyperlink" Target="https://opentopomap.org/" TargetMode="External"/><Relationship Id="rId478" Type="http://schemas.openxmlformats.org/officeDocument/2006/relationships/hyperlink" Target="https://opentopomap.org/" TargetMode="External"/><Relationship Id="rId479" Type="http://schemas.openxmlformats.org/officeDocument/2006/relationships/hyperlink" Target="https://opentopomap.org/" TargetMode="External"/><Relationship Id="rId480" Type="http://schemas.openxmlformats.org/officeDocument/2006/relationships/hyperlink" Target="https://opentopomap.org/" TargetMode="External"/><Relationship Id="rId481" Type="http://schemas.openxmlformats.org/officeDocument/2006/relationships/hyperlink" Target="https://opentopomap.org/" TargetMode="External"/><Relationship Id="rId482" Type="http://schemas.openxmlformats.org/officeDocument/2006/relationships/hyperlink" Target="https://opentopomap.org/" TargetMode="External"/><Relationship Id="rId483" Type="http://schemas.openxmlformats.org/officeDocument/2006/relationships/hyperlink" Target="https://opentopomap.org/" TargetMode="External"/><Relationship Id="rId484" Type="http://schemas.openxmlformats.org/officeDocument/2006/relationships/hyperlink" Target="https://opentopomap.org/" TargetMode="External"/><Relationship Id="rId485" Type="http://schemas.openxmlformats.org/officeDocument/2006/relationships/hyperlink" Target="https://opentopomap.org/" TargetMode="External"/><Relationship Id="rId486" Type="http://schemas.openxmlformats.org/officeDocument/2006/relationships/hyperlink" Target="https://opentopomap.org/" TargetMode="External"/><Relationship Id="rId487" Type="http://schemas.openxmlformats.org/officeDocument/2006/relationships/hyperlink" Target="https://opentopomap.org/" TargetMode="External"/><Relationship Id="rId488" Type="http://schemas.openxmlformats.org/officeDocument/2006/relationships/hyperlink" Target="https://opentopomap.org/" TargetMode="External"/><Relationship Id="rId489" Type="http://schemas.openxmlformats.org/officeDocument/2006/relationships/hyperlink" Target="https://opentopomap.org/" TargetMode="External"/><Relationship Id="rId490" Type="http://schemas.openxmlformats.org/officeDocument/2006/relationships/hyperlink" Target="https://opentopomap.org/" TargetMode="External"/><Relationship Id="rId491" Type="http://schemas.openxmlformats.org/officeDocument/2006/relationships/hyperlink" Target="https://opentopomap.org/" TargetMode="External"/><Relationship Id="rId492" Type="http://schemas.openxmlformats.org/officeDocument/2006/relationships/hyperlink" Target="https://opentopomap.org/" TargetMode="External"/><Relationship Id="rId493" Type="http://schemas.openxmlformats.org/officeDocument/2006/relationships/hyperlink" Target="https://opentopomap.org/" TargetMode="External"/><Relationship Id="rId494" Type="http://schemas.openxmlformats.org/officeDocument/2006/relationships/hyperlink" Target="https://opentopomap.org/" TargetMode="External"/><Relationship Id="rId495" Type="http://schemas.openxmlformats.org/officeDocument/2006/relationships/hyperlink" Target="https://opentopomap.org/" TargetMode="External"/><Relationship Id="rId496" Type="http://schemas.openxmlformats.org/officeDocument/2006/relationships/hyperlink" Target="https://opentopomap.org/" TargetMode="External"/><Relationship Id="rId497" Type="http://schemas.openxmlformats.org/officeDocument/2006/relationships/hyperlink" Target="https://opentopomap.org/" TargetMode="External"/><Relationship Id="rId498" Type="http://schemas.openxmlformats.org/officeDocument/2006/relationships/hyperlink" Target="https://opentopomap.org/" TargetMode="External"/><Relationship Id="rId499" Type="http://schemas.openxmlformats.org/officeDocument/2006/relationships/hyperlink" Target="https://opentopomap.org/" TargetMode="External"/><Relationship Id="rId500" Type="http://schemas.openxmlformats.org/officeDocument/2006/relationships/hyperlink" Target="https://opentopomap.org/" TargetMode="External"/><Relationship Id="rId501" Type="http://schemas.openxmlformats.org/officeDocument/2006/relationships/hyperlink" Target="https://opentopomap.org/" TargetMode="External"/><Relationship Id="rId502" Type="http://schemas.openxmlformats.org/officeDocument/2006/relationships/hyperlink" Target="https://opentopomap.org/" TargetMode="External"/><Relationship Id="rId503" Type="http://schemas.openxmlformats.org/officeDocument/2006/relationships/hyperlink" Target="https://opentopomap.org/" TargetMode="External"/><Relationship Id="rId504" Type="http://schemas.openxmlformats.org/officeDocument/2006/relationships/hyperlink" Target="https://opentopomap.org/" TargetMode="External"/><Relationship Id="rId505" Type="http://schemas.openxmlformats.org/officeDocument/2006/relationships/hyperlink" Target="https://opentopomap.org/" TargetMode="External"/><Relationship Id="rId506" Type="http://schemas.openxmlformats.org/officeDocument/2006/relationships/hyperlink" Target="https://opentopomap.org/" TargetMode="External"/><Relationship Id="rId507" Type="http://schemas.openxmlformats.org/officeDocument/2006/relationships/hyperlink" Target="https://opentopomap.org/" TargetMode="External"/><Relationship Id="rId508" Type="http://schemas.openxmlformats.org/officeDocument/2006/relationships/hyperlink" Target="https://opentopomap.org/" TargetMode="External"/><Relationship Id="rId509" Type="http://schemas.openxmlformats.org/officeDocument/2006/relationships/hyperlink" Target="https://opentopomap.org/" TargetMode="External"/><Relationship Id="rId510" Type="http://schemas.openxmlformats.org/officeDocument/2006/relationships/hyperlink" Target="https://opentopomap.org/" TargetMode="External"/><Relationship Id="rId511" Type="http://schemas.openxmlformats.org/officeDocument/2006/relationships/hyperlink" Target="https://opentopomap.org/" TargetMode="External"/><Relationship Id="rId512" Type="http://schemas.openxmlformats.org/officeDocument/2006/relationships/hyperlink" Target="https://opentopomap.org/" TargetMode="External"/><Relationship Id="rId513" Type="http://schemas.openxmlformats.org/officeDocument/2006/relationships/hyperlink" Target="https://opentopomap.org/" TargetMode="External"/><Relationship Id="rId514" Type="http://schemas.openxmlformats.org/officeDocument/2006/relationships/hyperlink" Target="https://opentopomap.org/" TargetMode="External"/><Relationship Id="rId515" Type="http://schemas.openxmlformats.org/officeDocument/2006/relationships/hyperlink" Target="https://opentopomap.org/" TargetMode="External"/><Relationship Id="rId516" Type="http://schemas.openxmlformats.org/officeDocument/2006/relationships/hyperlink" Target="https://opentopomap.org/" TargetMode="External"/><Relationship Id="rId517" Type="http://schemas.openxmlformats.org/officeDocument/2006/relationships/hyperlink" Target="https://opentopomap.org/" TargetMode="External"/><Relationship Id="rId518" Type="http://schemas.openxmlformats.org/officeDocument/2006/relationships/hyperlink" Target="https://opentopomap.org/" TargetMode="External"/><Relationship Id="rId519" Type="http://schemas.openxmlformats.org/officeDocument/2006/relationships/hyperlink" Target="https://opentopomap.org/" TargetMode="External"/><Relationship Id="rId520" Type="http://schemas.openxmlformats.org/officeDocument/2006/relationships/hyperlink" Target="https://opentopomap.org/" TargetMode="External"/><Relationship Id="rId521" Type="http://schemas.openxmlformats.org/officeDocument/2006/relationships/hyperlink" Target="https://opentopomap.org/" TargetMode="External"/><Relationship Id="rId522" Type="http://schemas.openxmlformats.org/officeDocument/2006/relationships/hyperlink" Target="https://opentopomap.org/" TargetMode="External"/><Relationship Id="rId523" Type="http://schemas.openxmlformats.org/officeDocument/2006/relationships/hyperlink" Target="https://opentopomap.org/" TargetMode="External"/><Relationship Id="rId524" Type="http://schemas.openxmlformats.org/officeDocument/2006/relationships/hyperlink" Target="https://opentopomap.org/" TargetMode="External"/><Relationship Id="rId525" Type="http://schemas.openxmlformats.org/officeDocument/2006/relationships/hyperlink" Target="https://opentopomap.org/" TargetMode="External"/><Relationship Id="rId526" Type="http://schemas.openxmlformats.org/officeDocument/2006/relationships/hyperlink" Target="https://opentopomap.org/" TargetMode="External"/><Relationship Id="rId527" Type="http://schemas.openxmlformats.org/officeDocument/2006/relationships/hyperlink" Target="https://opentopomap.org/" TargetMode="External"/><Relationship Id="rId528" Type="http://schemas.openxmlformats.org/officeDocument/2006/relationships/hyperlink" Target="https://opentopomap.org/" TargetMode="External"/><Relationship Id="rId529" Type="http://schemas.openxmlformats.org/officeDocument/2006/relationships/hyperlink" Target="https://opentopomap.org/" TargetMode="External"/><Relationship Id="rId530" Type="http://schemas.openxmlformats.org/officeDocument/2006/relationships/hyperlink" Target="https://opentopomap.org/" TargetMode="External"/><Relationship Id="rId531" Type="http://schemas.openxmlformats.org/officeDocument/2006/relationships/hyperlink" Target="https://opentopomap.org/" TargetMode="External"/><Relationship Id="rId532" Type="http://schemas.openxmlformats.org/officeDocument/2006/relationships/hyperlink" Target="https://opentopomap.org/" TargetMode="External"/><Relationship Id="rId533" Type="http://schemas.openxmlformats.org/officeDocument/2006/relationships/hyperlink" Target="https://opentopomap.org/" TargetMode="External"/><Relationship Id="rId534" Type="http://schemas.openxmlformats.org/officeDocument/2006/relationships/hyperlink" Target="https://opentopomap.org/" TargetMode="External"/><Relationship Id="rId535" Type="http://schemas.openxmlformats.org/officeDocument/2006/relationships/hyperlink" Target="https://opentopomap.org/" TargetMode="External"/><Relationship Id="rId536" Type="http://schemas.openxmlformats.org/officeDocument/2006/relationships/hyperlink" Target="https://opentopomap.org/" TargetMode="External"/><Relationship Id="rId537" Type="http://schemas.openxmlformats.org/officeDocument/2006/relationships/hyperlink" Target="https://opentopomap.org/" TargetMode="External"/><Relationship Id="rId538" Type="http://schemas.openxmlformats.org/officeDocument/2006/relationships/hyperlink" Target="https://opentopomap.org/" TargetMode="External"/><Relationship Id="rId539" Type="http://schemas.openxmlformats.org/officeDocument/2006/relationships/hyperlink" Target="https://opentopomap.org/" TargetMode="External"/><Relationship Id="rId540" Type="http://schemas.openxmlformats.org/officeDocument/2006/relationships/hyperlink" Target="https://opentopomap.org/" TargetMode="External"/><Relationship Id="rId541" Type="http://schemas.openxmlformats.org/officeDocument/2006/relationships/hyperlink" Target="https://opentopomap.org/" TargetMode="External"/><Relationship Id="rId542" Type="http://schemas.openxmlformats.org/officeDocument/2006/relationships/hyperlink" Target="https://opentopomap.org/" TargetMode="External"/><Relationship Id="rId543" Type="http://schemas.openxmlformats.org/officeDocument/2006/relationships/hyperlink" Target="https://opentopomap.org/" TargetMode="External"/><Relationship Id="rId544" Type="http://schemas.openxmlformats.org/officeDocument/2006/relationships/hyperlink" Target="https://opentopomap.org/" TargetMode="External"/><Relationship Id="rId545" Type="http://schemas.openxmlformats.org/officeDocument/2006/relationships/hyperlink" Target="https://opentopomap.org/" TargetMode="External"/><Relationship Id="rId546" Type="http://schemas.openxmlformats.org/officeDocument/2006/relationships/hyperlink" Target="https://opentopomap.org/" TargetMode="External"/><Relationship Id="rId547" Type="http://schemas.openxmlformats.org/officeDocument/2006/relationships/hyperlink" Target="https://opentopomap.org/" TargetMode="External"/><Relationship Id="rId548" Type="http://schemas.openxmlformats.org/officeDocument/2006/relationships/hyperlink" Target="https://opentopomap.org/" TargetMode="External"/><Relationship Id="rId549" Type="http://schemas.openxmlformats.org/officeDocument/2006/relationships/hyperlink" Target="https://opentopomap.org/" TargetMode="External"/><Relationship Id="rId550" Type="http://schemas.openxmlformats.org/officeDocument/2006/relationships/hyperlink" Target="https://opentopomap.org/" TargetMode="External"/><Relationship Id="rId551" Type="http://schemas.openxmlformats.org/officeDocument/2006/relationships/hyperlink" Target="https://opentopomap.org/" TargetMode="External"/><Relationship Id="rId552" Type="http://schemas.openxmlformats.org/officeDocument/2006/relationships/hyperlink" Target="https://opentopomap.org/" TargetMode="External"/><Relationship Id="rId553" Type="http://schemas.openxmlformats.org/officeDocument/2006/relationships/hyperlink" Target="https://opentopomap.org/" TargetMode="External"/><Relationship Id="rId554" Type="http://schemas.openxmlformats.org/officeDocument/2006/relationships/hyperlink" Target="https://opentopomap.org/" TargetMode="External"/><Relationship Id="rId555" Type="http://schemas.openxmlformats.org/officeDocument/2006/relationships/hyperlink" Target="https://opentopomap.org/" TargetMode="External"/><Relationship Id="rId556" Type="http://schemas.openxmlformats.org/officeDocument/2006/relationships/hyperlink" Target="https://opentopomap.org/" TargetMode="External"/><Relationship Id="rId557" Type="http://schemas.openxmlformats.org/officeDocument/2006/relationships/hyperlink" Target="https://opentopomap.org/" TargetMode="External"/><Relationship Id="rId558" Type="http://schemas.openxmlformats.org/officeDocument/2006/relationships/hyperlink" Target="https://opentopomap.org/" TargetMode="External"/><Relationship Id="rId559" Type="http://schemas.openxmlformats.org/officeDocument/2006/relationships/hyperlink" Target="https://opentopomap.org/" TargetMode="External"/><Relationship Id="rId560" Type="http://schemas.openxmlformats.org/officeDocument/2006/relationships/hyperlink" Target="https://opentopomap.org/" TargetMode="External"/><Relationship Id="rId561" Type="http://schemas.openxmlformats.org/officeDocument/2006/relationships/hyperlink" Target="https://opentopomap.org/" TargetMode="External"/><Relationship Id="rId562" Type="http://schemas.openxmlformats.org/officeDocument/2006/relationships/hyperlink" Target="https://opentopomap.org/" TargetMode="External"/><Relationship Id="rId563" Type="http://schemas.openxmlformats.org/officeDocument/2006/relationships/hyperlink" Target="https://opentopomap.org/" TargetMode="External"/><Relationship Id="rId564" Type="http://schemas.openxmlformats.org/officeDocument/2006/relationships/hyperlink" Target="https://opentopomap.org/" TargetMode="External"/><Relationship Id="rId565" Type="http://schemas.openxmlformats.org/officeDocument/2006/relationships/hyperlink" Target="https://opentopomap.org/" TargetMode="External"/><Relationship Id="rId566" Type="http://schemas.openxmlformats.org/officeDocument/2006/relationships/hyperlink" Target="https://opentopomap.org/" TargetMode="External"/><Relationship Id="rId567" Type="http://schemas.openxmlformats.org/officeDocument/2006/relationships/hyperlink" Target="https://opentopomap.org/" TargetMode="External"/><Relationship Id="rId568" Type="http://schemas.openxmlformats.org/officeDocument/2006/relationships/hyperlink" Target="https://opentopomap.org/" TargetMode="External"/><Relationship Id="rId569" Type="http://schemas.openxmlformats.org/officeDocument/2006/relationships/hyperlink" Target="https://opentopomap.org/" TargetMode="External"/><Relationship Id="rId570" Type="http://schemas.openxmlformats.org/officeDocument/2006/relationships/hyperlink" Target="https://opentopomap.org/" TargetMode="External"/><Relationship Id="rId571" Type="http://schemas.openxmlformats.org/officeDocument/2006/relationships/hyperlink" Target="https://opentopomap.org/" TargetMode="External"/><Relationship Id="rId572" Type="http://schemas.openxmlformats.org/officeDocument/2006/relationships/hyperlink" Target="https://opentopomap.org/" TargetMode="External"/><Relationship Id="rId573" Type="http://schemas.openxmlformats.org/officeDocument/2006/relationships/hyperlink" Target="https://opentopomap.org/" TargetMode="External"/><Relationship Id="rId574" Type="http://schemas.openxmlformats.org/officeDocument/2006/relationships/hyperlink" Target="https://opentopomap.org/" TargetMode="External"/><Relationship Id="rId575" Type="http://schemas.openxmlformats.org/officeDocument/2006/relationships/hyperlink" Target="https://opentopomap.org/" TargetMode="External"/><Relationship Id="rId576" Type="http://schemas.openxmlformats.org/officeDocument/2006/relationships/hyperlink" Target="https://opentopomap.org/" TargetMode="External"/><Relationship Id="rId577" Type="http://schemas.openxmlformats.org/officeDocument/2006/relationships/hyperlink" Target="https://opentopomap.org/" TargetMode="External"/><Relationship Id="rId578" Type="http://schemas.openxmlformats.org/officeDocument/2006/relationships/hyperlink" Target="https://opentopomap.org/" TargetMode="External"/><Relationship Id="rId579" Type="http://schemas.openxmlformats.org/officeDocument/2006/relationships/hyperlink" Target="https://opentopomap.org/" TargetMode="External"/><Relationship Id="rId580" Type="http://schemas.openxmlformats.org/officeDocument/2006/relationships/hyperlink" Target="https://opentopomap.org/" TargetMode="External"/><Relationship Id="rId581" Type="http://schemas.openxmlformats.org/officeDocument/2006/relationships/hyperlink" Target="https://opentopomap.org/" TargetMode="External"/><Relationship Id="rId582" Type="http://schemas.openxmlformats.org/officeDocument/2006/relationships/hyperlink" Target="https://opentopomap.org/" TargetMode="External"/><Relationship Id="rId583" Type="http://schemas.openxmlformats.org/officeDocument/2006/relationships/hyperlink" Target="https://opentopomap.org/" TargetMode="External"/><Relationship Id="rId584" Type="http://schemas.openxmlformats.org/officeDocument/2006/relationships/hyperlink" Target="https://opentopomap.org/" TargetMode="External"/><Relationship Id="rId585" Type="http://schemas.openxmlformats.org/officeDocument/2006/relationships/hyperlink" Target="https://opentopomap.org/" TargetMode="External"/><Relationship Id="rId586" Type="http://schemas.openxmlformats.org/officeDocument/2006/relationships/hyperlink" Target="https://opentopomap.org/" TargetMode="External"/><Relationship Id="rId587" Type="http://schemas.openxmlformats.org/officeDocument/2006/relationships/hyperlink" Target="https://opentopomap.org/" TargetMode="External"/><Relationship Id="rId588" Type="http://schemas.openxmlformats.org/officeDocument/2006/relationships/hyperlink" Target="https://opentopomap.org/" TargetMode="External"/><Relationship Id="rId589" Type="http://schemas.openxmlformats.org/officeDocument/2006/relationships/hyperlink" Target="https://opentopomap.org/" TargetMode="External"/><Relationship Id="rId590" Type="http://schemas.openxmlformats.org/officeDocument/2006/relationships/hyperlink" Target="https://opentopomap.org/" TargetMode="External"/><Relationship Id="rId591" Type="http://schemas.openxmlformats.org/officeDocument/2006/relationships/drawing" Target="../drawings/drawing3.xml"/><Relationship Id="rId59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hyperlink" Target="https://opentopomap.org/" TargetMode="External"/><Relationship Id="rId3" Type="http://schemas.openxmlformats.org/officeDocument/2006/relationships/hyperlink" Target="https://opentopomap.org/" TargetMode="External"/><Relationship Id="rId4" Type="http://schemas.openxmlformats.org/officeDocument/2006/relationships/hyperlink" Target="https://opentopomap.org/" TargetMode="External"/><Relationship Id="rId5" Type="http://schemas.openxmlformats.org/officeDocument/2006/relationships/hyperlink" Target="https://opentopomap.org/" TargetMode="External"/><Relationship Id="rId6" Type="http://schemas.openxmlformats.org/officeDocument/2006/relationships/hyperlink" Target="https://opentopomap.org/" TargetMode="External"/><Relationship Id="rId7" Type="http://schemas.openxmlformats.org/officeDocument/2006/relationships/hyperlink" Target="https://opentopomap.org/" TargetMode="External"/><Relationship Id="rId8" Type="http://schemas.openxmlformats.org/officeDocument/2006/relationships/hyperlink" Target="https://opentopomap.org/" TargetMode="External"/><Relationship Id="rId9" Type="http://schemas.openxmlformats.org/officeDocument/2006/relationships/hyperlink" Target="https://opentopomap.org/" TargetMode="External"/><Relationship Id="rId10" Type="http://schemas.openxmlformats.org/officeDocument/2006/relationships/hyperlink" Target="https://opentopomap.org/" TargetMode="External"/><Relationship Id="rId11" Type="http://schemas.openxmlformats.org/officeDocument/2006/relationships/hyperlink" Target="https://opentopomap.org/" TargetMode="External"/><Relationship Id="rId12" Type="http://schemas.openxmlformats.org/officeDocument/2006/relationships/hyperlink" Target="https://opentopomap.org/" TargetMode="External"/><Relationship Id="rId13" Type="http://schemas.openxmlformats.org/officeDocument/2006/relationships/hyperlink" Target="https://opentopomap.org/" TargetMode="External"/><Relationship Id="rId14" Type="http://schemas.openxmlformats.org/officeDocument/2006/relationships/hyperlink" Target="https://opentopomap.org/" TargetMode="External"/><Relationship Id="rId15" Type="http://schemas.openxmlformats.org/officeDocument/2006/relationships/hyperlink" Target="https://opentopomap.org/" TargetMode="External"/><Relationship Id="rId16" Type="http://schemas.openxmlformats.org/officeDocument/2006/relationships/hyperlink" Target="https://opentopomap.org/" TargetMode="External"/><Relationship Id="rId17" Type="http://schemas.openxmlformats.org/officeDocument/2006/relationships/hyperlink" Target="https://opentopomap.org/" TargetMode="External"/><Relationship Id="rId18" Type="http://schemas.openxmlformats.org/officeDocument/2006/relationships/hyperlink" Target="https://opentopomap.org/" TargetMode="External"/><Relationship Id="rId19" Type="http://schemas.openxmlformats.org/officeDocument/2006/relationships/hyperlink" Target="https://opentopomap.org/" TargetMode="External"/><Relationship Id="rId20" Type="http://schemas.openxmlformats.org/officeDocument/2006/relationships/hyperlink" Target="https://opentopomap.org/" TargetMode="External"/><Relationship Id="rId21" Type="http://schemas.openxmlformats.org/officeDocument/2006/relationships/hyperlink" Target="https://opentopomap.org/" TargetMode="External"/><Relationship Id="rId22" Type="http://schemas.openxmlformats.org/officeDocument/2006/relationships/hyperlink" Target="https://opentopomap.org/" TargetMode="External"/><Relationship Id="rId23" Type="http://schemas.openxmlformats.org/officeDocument/2006/relationships/hyperlink" Target="https://opentopomap.org/" TargetMode="External"/><Relationship Id="rId24" Type="http://schemas.openxmlformats.org/officeDocument/2006/relationships/hyperlink" Target="https://opentopomap.org/" TargetMode="External"/><Relationship Id="rId25" Type="http://schemas.openxmlformats.org/officeDocument/2006/relationships/hyperlink" Target="https://opentopomap.org/" TargetMode="External"/><Relationship Id="rId26" Type="http://schemas.openxmlformats.org/officeDocument/2006/relationships/hyperlink" Target="https://opentopomap.org/" TargetMode="External"/><Relationship Id="rId27" Type="http://schemas.openxmlformats.org/officeDocument/2006/relationships/hyperlink" Target="https://opentopomap.org/" TargetMode="External"/><Relationship Id="rId28" Type="http://schemas.openxmlformats.org/officeDocument/2006/relationships/hyperlink" Target="https://opentopomap.org/" TargetMode="External"/><Relationship Id="rId29" Type="http://schemas.openxmlformats.org/officeDocument/2006/relationships/hyperlink" Target="https://opentopomap.org/" TargetMode="External"/><Relationship Id="rId30" Type="http://schemas.openxmlformats.org/officeDocument/2006/relationships/hyperlink" Target="https://opentopomap.org/" TargetMode="External"/><Relationship Id="rId31" Type="http://schemas.openxmlformats.org/officeDocument/2006/relationships/hyperlink" Target="https://opentopomap.org/" TargetMode="External"/><Relationship Id="rId32" Type="http://schemas.openxmlformats.org/officeDocument/2006/relationships/hyperlink" Target="https://opentopomap.org/" TargetMode="External"/><Relationship Id="rId33" Type="http://schemas.openxmlformats.org/officeDocument/2006/relationships/hyperlink" Target="https://opentopomap.org/" TargetMode="External"/><Relationship Id="rId34" Type="http://schemas.openxmlformats.org/officeDocument/2006/relationships/hyperlink" Target="https://opentopomap.org/" TargetMode="External"/><Relationship Id="rId35" Type="http://schemas.openxmlformats.org/officeDocument/2006/relationships/hyperlink" Target="https://opentopomap.org/" TargetMode="External"/><Relationship Id="rId36" Type="http://schemas.openxmlformats.org/officeDocument/2006/relationships/hyperlink" Target="https://opentopomap.org/" TargetMode="External"/><Relationship Id="rId37" Type="http://schemas.openxmlformats.org/officeDocument/2006/relationships/hyperlink" Target="https://opentopomap.org/" TargetMode="External"/><Relationship Id="rId38" Type="http://schemas.openxmlformats.org/officeDocument/2006/relationships/hyperlink" Target="https://opentopomap.org/" TargetMode="External"/><Relationship Id="rId39" Type="http://schemas.openxmlformats.org/officeDocument/2006/relationships/hyperlink" Target="https://opentopomap.org/" TargetMode="External"/><Relationship Id="rId40" Type="http://schemas.openxmlformats.org/officeDocument/2006/relationships/hyperlink" Target="https://opentopomap.org/" TargetMode="External"/><Relationship Id="rId41" Type="http://schemas.openxmlformats.org/officeDocument/2006/relationships/hyperlink" Target="https://opentopomap.org/" TargetMode="External"/><Relationship Id="rId42" Type="http://schemas.openxmlformats.org/officeDocument/2006/relationships/hyperlink" Target="https://opentopomap.org/" TargetMode="External"/><Relationship Id="rId43" Type="http://schemas.openxmlformats.org/officeDocument/2006/relationships/hyperlink" Target="https://opentopomap.org/" TargetMode="External"/><Relationship Id="rId44" Type="http://schemas.openxmlformats.org/officeDocument/2006/relationships/hyperlink" Target="https://opentopomap.org/" TargetMode="External"/><Relationship Id="rId45" Type="http://schemas.openxmlformats.org/officeDocument/2006/relationships/hyperlink" Target="https://opentopomap.org/" TargetMode="External"/><Relationship Id="rId46" Type="http://schemas.openxmlformats.org/officeDocument/2006/relationships/hyperlink" Target="https://opentopomap.org/" TargetMode="External"/><Relationship Id="rId47" Type="http://schemas.openxmlformats.org/officeDocument/2006/relationships/hyperlink" Target="https://opentopomap.org/" TargetMode="External"/><Relationship Id="rId48" Type="http://schemas.openxmlformats.org/officeDocument/2006/relationships/hyperlink" Target="https://opentopomap.org/" TargetMode="External"/><Relationship Id="rId49" Type="http://schemas.openxmlformats.org/officeDocument/2006/relationships/hyperlink" Target="https://opentopomap.org/" TargetMode="External"/><Relationship Id="rId50" Type="http://schemas.openxmlformats.org/officeDocument/2006/relationships/hyperlink" Target="https://opentopomap.org/" TargetMode="External"/><Relationship Id="rId51" Type="http://schemas.openxmlformats.org/officeDocument/2006/relationships/hyperlink" Target="https://opentopomap.org/" TargetMode="External"/><Relationship Id="rId52" Type="http://schemas.openxmlformats.org/officeDocument/2006/relationships/hyperlink" Target="https://opentopomap.org/" TargetMode="External"/><Relationship Id="rId53" Type="http://schemas.openxmlformats.org/officeDocument/2006/relationships/hyperlink" Target="https://opentopomap.org/" TargetMode="External"/><Relationship Id="rId54" Type="http://schemas.openxmlformats.org/officeDocument/2006/relationships/hyperlink" Target="https://opentopomap.org/" TargetMode="External"/><Relationship Id="rId55" Type="http://schemas.openxmlformats.org/officeDocument/2006/relationships/hyperlink" Target="https://opentopomap.org/" TargetMode="External"/><Relationship Id="rId56" Type="http://schemas.openxmlformats.org/officeDocument/2006/relationships/hyperlink" Target="https://opentopomap.org/" TargetMode="External"/><Relationship Id="rId57" Type="http://schemas.openxmlformats.org/officeDocument/2006/relationships/hyperlink" Target="https://opentopomap.org/" TargetMode="External"/><Relationship Id="rId58" Type="http://schemas.openxmlformats.org/officeDocument/2006/relationships/hyperlink" Target="https://opentopomap.org/" TargetMode="External"/><Relationship Id="rId59" Type="http://schemas.openxmlformats.org/officeDocument/2006/relationships/hyperlink" Target="https://opentopomap.org/" TargetMode="External"/><Relationship Id="rId60" Type="http://schemas.openxmlformats.org/officeDocument/2006/relationships/hyperlink" Target="https://opentopomap.org/" TargetMode="External"/><Relationship Id="rId61" Type="http://schemas.openxmlformats.org/officeDocument/2006/relationships/hyperlink" Target="https://opentopomap.org/" TargetMode="External"/><Relationship Id="rId62" Type="http://schemas.openxmlformats.org/officeDocument/2006/relationships/hyperlink" Target="https://opentopomap.org/" TargetMode="External"/><Relationship Id="rId63" Type="http://schemas.openxmlformats.org/officeDocument/2006/relationships/hyperlink" Target="https://opentopomap.org/" TargetMode="External"/><Relationship Id="rId64" Type="http://schemas.openxmlformats.org/officeDocument/2006/relationships/hyperlink" Target="https://opentopomap.org/" TargetMode="External"/><Relationship Id="rId65" Type="http://schemas.openxmlformats.org/officeDocument/2006/relationships/hyperlink" Target="https://opentopomap.org/" TargetMode="External"/><Relationship Id="rId66" Type="http://schemas.openxmlformats.org/officeDocument/2006/relationships/hyperlink" Target="https://opentopomap.org/" TargetMode="External"/><Relationship Id="rId67" Type="http://schemas.openxmlformats.org/officeDocument/2006/relationships/hyperlink" Target="https://opentopomap.org/" TargetMode="External"/><Relationship Id="rId68" Type="http://schemas.openxmlformats.org/officeDocument/2006/relationships/hyperlink" Target="https://opentopomap.org/" TargetMode="External"/><Relationship Id="rId69" Type="http://schemas.openxmlformats.org/officeDocument/2006/relationships/hyperlink" Target="https://opentopomap.org/" TargetMode="External"/><Relationship Id="rId70" Type="http://schemas.openxmlformats.org/officeDocument/2006/relationships/hyperlink" Target="https://opentopomap.org/" TargetMode="External"/><Relationship Id="rId71" Type="http://schemas.openxmlformats.org/officeDocument/2006/relationships/hyperlink" Target="https://opentopomap.org/" TargetMode="External"/><Relationship Id="rId72" Type="http://schemas.openxmlformats.org/officeDocument/2006/relationships/hyperlink" Target="https://opentopomap.org/" TargetMode="External"/><Relationship Id="rId73" Type="http://schemas.openxmlformats.org/officeDocument/2006/relationships/hyperlink" Target="https://opentopomap.org/" TargetMode="External"/><Relationship Id="rId74" Type="http://schemas.openxmlformats.org/officeDocument/2006/relationships/hyperlink" Target="https://opentopomap.org/" TargetMode="External"/><Relationship Id="rId75" Type="http://schemas.openxmlformats.org/officeDocument/2006/relationships/hyperlink" Target="https://opentopomap.org/" TargetMode="External"/><Relationship Id="rId76" Type="http://schemas.openxmlformats.org/officeDocument/2006/relationships/hyperlink" Target="https://opentopomap.org/" TargetMode="External"/><Relationship Id="rId77" Type="http://schemas.openxmlformats.org/officeDocument/2006/relationships/hyperlink" Target="https://opentopomap.org/" TargetMode="External"/><Relationship Id="rId78" Type="http://schemas.openxmlformats.org/officeDocument/2006/relationships/hyperlink" Target="https://opentopomap.org/" TargetMode="External"/><Relationship Id="rId79" Type="http://schemas.openxmlformats.org/officeDocument/2006/relationships/hyperlink" Target="https://opentopomap.org/" TargetMode="External"/><Relationship Id="rId80" Type="http://schemas.openxmlformats.org/officeDocument/2006/relationships/hyperlink" Target="https://opentopomap.org/" TargetMode="External"/><Relationship Id="rId81" Type="http://schemas.openxmlformats.org/officeDocument/2006/relationships/hyperlink" Target="https://opentopomap.org/" TargetMode="External"/><Relationship Id="rId82" Type="http://schemas.openxmlformats.org/officeDocument/2006/relationships/hyperlink" Target="https://opentopomap.org/" TargetMode="External"/><Relationship Id="rId83" Type="http://schemas.openxmlformats.org/officeDocument/2006/relationships/hyperlink" Target="https://opentopomap.org/" TargetMode="External"/><Relationship Id="rId84" Type="http://schemas.openxmlformats.org/officeDocument/2006/relationships/hyperlink" Target="https://opentopomap.org/" TargetMode="External"/><Relationship Id="rId85" Type="http://schemas.openxmlformats.org/officeDocument/2006/relationships/hyperlink" Target="https://opentopomap.org/" TargetMode="External"/><Relationship Id="rId86" Type="http://schemas.openxmlformats.org/officeDocument/2006/relationships/hyperlink" Target="https://opentopomap.org/" TargetMode="External"/><Relationship Id="rId87" Type="http://schemas.openxmlformats.org/officeDocument/2006/relationships/hyperlink" Target="https://opentopomap.org/" TargetMode="External"/><Relationship Id="rId88" Type="http://schemas.openxmlformats.org/officeDocument/2006/relationships/hyperlink" Target="https://opentopomap.org/" TargetMode="External"/><Relationship Id="rId89" Type="http://schemas.openxmlformats.org/officeDocument/2006/relationships/hyperlink" Target="https://opentopomap.org/" TargetMode="External"/><Relationship Id="rId90" Type="http://schemas.openxmlformats.org/officeDocument/2006/relationships/hyperlink" Target="https://opentopomap.org/" TargetMode="External"/><Relationship Id="rId91" Type="http://schemas.openxmlformats.org/officeDocument/2006/relationships/hyperlink" Target="https://opentopomap.org/" TargetMode="External"/><Relationship Id="rId92" Type="http://schemas.openxmlformats.org/officeDocument/2006/relationships/hyperlink" Target="https://opentopomap.org/" TargetMode="External"/><Relationship Id="rId93" Type="http://schemas.openxmlformats.org/officeDocument/2006/relationships/hyperlink" Target="https://opentopomap.org/" TargetMode="External"/><Relationship Id="rId94" Type="http://schemas.openxmlformats.org/officeDocument/2006/relationships/hyperlink" Target="https://opentopomap.org/" TargetMode="External"/><Relationship Id="rId95" Type="http://schemas.openxmlformats.org/officeDocument/2006/relationships/hyperlink" Target="https://opentopomap.org/" TargetMode="External"/><Relationship Id="rId96" Type="http://schemas.openxmlformats.org/officeDocument/2006/relationships/hyperlink" Target="https://opentopomap.org/" TargetMode="External"/><Relationship Id="rId97" Type="http://schemas.openxmlformats.org/officeDocument/2006/relationships/hyperlink" Target="https://opentopomap.org/" TargetMode="External"/><Relationship Id="rId98" Type="http://schemas.openxmlformats.org/officeDocument/2006/relationships/hyperlink" Target="https://opentopomap.org/" TargetMode="External"/><Relationship Id="rId99" Type="http://schemas.openxmlformats.org/officeDocument/2006/relationships/hyperlink" Target="https://opentopomap.org/" TargetMode="External"/><Relationship Id="rId100" Type="http://schemas.openxmlformats.org/officeDocument/2006/relationships/hyperlink" Target="https://opentopomap.org/" TargetMode="External"/><Relationship Id="rId101" Type="http://schemas.openxmlformats.org/officeDocument/2006/relationships/hyperlink" Target="https://opentopomap.org/" TargetMode="External"/><Relationship Id="rId102" Type="http://schemas.openxmlformats.org/officeDocument/2006/relationships/hyperlink" Target="https://opentopomap.org/" TargetMode="External"/><Relationship Id="rId103" Type="http://schemas.openxmlformats.org/officeDocument/2006/relationships/hyperlink" Target="https://opentopomap.org/" TargetMode="External"/><Relationship Id="rId104" Type="http://schemas.openxmlformats.org/officeDocument/2006/relationships/hyperlink" Target="https://opentopomap.org/" TargetMode="External"/><Relationship Id="rId105" Type="http://schemas.openxmlformats.org/officeDocument/2006/relationships/hyperlink" Target="https://opentopomap.org/" TargetMode="External"/><Relationship Id="rId106" Type="http://schemas.openxmlformats.org/officeDocument/2006/relationships/hyperlink" Target="https://opentopomap.org/" TargetMode="External"/><Relationship Id="rId107" Type="http://schemas.openxmlformats.org/officeDocument/2006/relationships/hyperlink" Target="https://opentopomap.org/" TargetMode="External"/><Relationship Id="rId108" Type="http://schemas.openxmlformats.org/officeDocument/2006/relationships/hyperlink" Target="https://opentopomap.org/" TargetMode="External"/><Relationship Id="rId109" Type="http://schemas.openxmlformats.org/officeDocument/2006/relationships/hyperlink" Target="https://opentopomap.org/" TargetMode="External"/><Relationship Id="rId110" Type="http://schemas.openxmlformats.org/officeDocument/2006/relationships/hyperlink" Target="https://opentopomap.org/" TargetMode="External"/><Relationship Id="rId111" Type="http://schemas.openxmlformats.org/officeDocument/2006/relationships/hyperlink" Target="https://opentopomap.org/" TargetMode="External"/><Relationship Id="rId112" Type="http://schemas.openxmlformats.org/officeDocument/2006/relationships/hyperlink" Target="https://opentopomap.org/" TargetMode="External"/><Relationship Id="rId113" Type="http://schemas.openxmlformats.org/officeDocument/2006/relationships/hyperlink" Target="https://opentopomap.org/" TargetMode="External"/><Relationship Id="rId114" Type="http://schemas.openxmlformats.org/officeDocument/2006/relationships/hyperlink" Target="https://opentopomap.org/" TargetMode="External"/><Relationship Id="rId115" Type="http://schemas.openxmlformats.org/officeDocument/2006/relationships/hyperlink" Target="https://opentopomap.org/" TargetMode="External"/><Relationship Id="rId116" Type="http://schemas.openxmlformats.org/officeDocument/2006/relationships/hyperlink" Target="https://opentopomap.org/" TargetMode="External"/><Relationship Id="rId117" Type="http://schemas.openxmlformats.org/officeDocument/2006/relationships/hyperlink" Target="https://opentopomap.org/" TargetMode="External"/><Relationship Id="rId118" Type="http://schemas.openxmlformats.org/officeDocument/2006/relationships/hyperlink" Target="https://opentopomap.org/" TargetMode="External"/><Relationship Id="rId119" Type="http://schemas.openxmlformats.org/officeDocument/2006/relationships/hyperlink" Target="https://opentopomap.org/" TargetMode="External"/><Relationship Id="rId120" Type="http://schemas.openxmlformats.org/officeDocument/2006/relationships/hyperlink" Target="https://opentopomap.org/" TargetMode="External"/><Relationship Id="rId121" Type="http://schemas.openxmlformats.org/officeDocument/2006/relationships/hyperlink" Target="https://opentopomap.org/" TargetMode="External"/><Relationship Id="rId122" Type="http://schemas.openxmlformats.org/officeDocument/2006/relationships/hyperlink" Target="https://opentopomap.org/" TargetMode="External"/><Relationship Id="rId123" Type="http://schemas.openxmlformats.org/officeDocument/2006/relationships/hyperlink" Target="https://opentopomap.org/" TargetMode="External"/><Relationship Id="rId124" Type="http://schemas.openxmlformats.org/officeDocument/2006/relationships/hyperlink" Target="https://opentopomap.org/" TargetMode="External"/><Relationship Id="rId125" Type="http://schemas.openxmlformats.org/officeDocument/2006/relationships/hyperlink" Target="https://opentopomap.org/" TargetMode="External"/><Relationship Id="rId126" Type="http://schemas.openxmlformats.org/officeDocument/2006/relationships/hyperlink" Target="https://opentopomap.org/" TargetMode="External"/><Relationship Id="rId127" Type="http://schemas.openxmlformats.org/officeDocument/2006/relationships/hyperlink" Target="https://opentopomap.org/" TargetMode="External"/><Relationship Id="rId128" Type="http://schemas.openxmlformats.org/officeDocument/2006/relationships/hyperlink" Target="https://opentopomap.org/" TargetMode="External"/><Relationship Id="rId129" Type="http://schemas.openxmlformats.org/officeDocument/2006/relationships/hyperlink" Target="https://opentopomap.org/" TargetMode="External"/><Relationship Id="rId130" Type="http://schemas.openxmlformats.org/officeDocument/2006/relationships/hyperlink" Target="https://opentopomap.org/" TargetMode="External"/><Relationship Id="rId131" Type="http://schemas.openxmlformats.org/officeDocument/2006/relationships/hyperlink" Target="https://opentopomap.org/" TargetMode="External"/><Relationship Id="rId132" Type="http://schemas.openxmlformats.org/officeDocument/2006/relationships/hyperlink" Target="https://opentopomap.org/" TargetMode="External"/><Relationship Id="rId133" Type="http://schemas.openxmlformats.org/officeDocument/2006/relationships/hyperlink" Target="https://opentopomap.org/" TargetMode="External"/><Relationship Id="rId134" Type="http://schemas.openxmlformats.org/officeDocument/2006/relationships/hyperlink" Target="https://opentopomap.org/" TargetMode="External"/><Relationship Id="rId135" Type="http://schemas.openxmlformats.org/officeDocument/2006/relationships/hyperlink" Target="https://opentopomap.org/" TargetMode="External"/><Relationship Id="rId136" Type="http://schemas.openxmlformats.org/officeDocument/2006/relationships/hyperlink" Target="https://opentopomap.org/" TargetMode="External"/><Relationship Id="rId137" Type="http://schemas.openxmlformats.org/officeDocument/2006/relationships/hyperlink" Target="https://opentopomap.org/" TargetMode="External"/><Relationship Id="rId138" Type="http://schemas.openxmlformats.org/officeDocument/2006/relationships/hyperlink" Target="https://opentopomap.org/" TargetMode="External"/><Relationship Id="rId139" Type="http://schemas.openxmlformats.org/officeDocument/2006/relationships/hyperlink" Target="https://opentopomap.org/" TargetMode="External"/><Relationship Id="rId140" Type="http://schemas.openxmlformats.org/officeDocument/2006/relationships/hyperlink" Target="https://opentopomap.org/" TargetMode="External"/><Relationship Id="rId141" Type="http://schemas.openxmlformats.org/officeDocument/2006/relationships/hyperlink" Target="https://opentopomap.org/" TargetMode="External"/><Relationship Id="rId142" Type="http://schemas.openxmlformats.org/officeDocument/2006/relationships/hyperlink" Target="https://opentopomap.org/" TargetMode="External"/><Relationship Id="rId143" Type="http://schemas.openxmlformats.org/officeDocument/2006/relationships/hyperlink" Target="https://opentopomap.org/" TargetMode="External"/><Relationship Id="rId144" Type="http://schemas.openxmlformats.org/officeDocument/2006/relationships/hyperlink" Target="https://opentopomap.org/" TargetMode="External"/><Relationship Id="rId145" Type="http://schemas.openxmlformats.org/officeDocument/2006/relationships/hyperlink" Target="https://opentopomap.org/" TargetMode="External"/><Relationship Id="rId146" Type="http://schemas.openxmlformats.org/officeDocument/2006/relationships/hyperlink" Target="https://opentopomap.org/" TargetMode="External"/><Relationship Id="rId147" Type="http://schemas.openxmlformats.org/officeDocument/2006/relationships/hyperlink" Target="https://opentopomap.org/" TargetMode="External"/><Relationship Id="rId148" Type="http://schemas.openxmlformats.org/officeDocument/2006/relationships/hyperlink" Target="https://opentopomap.org/" TargetMode="External"/><Relationship Id="rId149" Type="http://schemas.openxmlformats.org/officeDocument/2006/relationships/hyperlink" Target="https://opentopomap.org/" TargetMode="External"/><Relationship Id="rId150" Type="http://schemas.openxmlformats.org/officeDocument/2006/relationships/hyperlink" Target="https://opentopomap.org/" TargetMode="External"/><Relationship Id="rId151" Type="http://schemas.openxmlformats.org/officeDocument/2006/relationships/hyperlink" Target="https://opentopomap.org/" TargetMode="External"/><Relationship Id="rId152" Type="http://schemas.openxmlformats.org/officeDocument/2006/relationships/hyperlink" Target="https://opentopomap.org/" TargetMode="External"/><Relationship Id="rId153" Type="http://schemas.openxmlformats.org/officeDocument/2006/relationships/hyperlink" Target="https://opentopomap.org/" TargetMode="External"/><Relationship Id="rId154" Type="http://schemas.openxmlformats.org/officeDocument/2006/relationships/hyperlink" Target="https://opentopomap.org/" TargetMode="External"/><Relationship Id="rId155" Type="http://schemas.openxmlformats.org/officeDocument/2006/relationships/hyperlink" Target="https://opentopomap.org/" TargetMode="External"/><Relationship Id="rId156" Type="http://schemas.openxmlformats.org/officeDocument/2006/relationships/hyperlink" Target="https://opentopomap.org/" TargetMode="External"/><Relationship Id="rId157" Type="http://schemas.openxmlformats.org/officeDocument/2006/relationships/hyperlink" Target="https://opentopomap.org/" TargetMode="External"/><Relationship Id="rId158" Type="http://schemas.openxmlformats.org/officeDocument/2006/relationships/hyperlink" Target="https://opentopomap.org/" TargetMode="External"/><Relationship Id="rId159" Type="http://schemas.openxmlformats.org/officeDocument/2006/relationships/hyperlink" Target="https://opentopomap.org/" TargetMode="External"/><Relationship Id="rId160" Type="http://schemas.openxmlformats.org/officeDocument/2006/relationships/hyperlink" Target="https://opentopomap.org/" TargetMode="External"/><Relationship Id="rId161" Type="http://schemas.openxmlformats.org/officeDocument/2006/relationships/hyperlink" Target="https://opentopomap.org/" TargetMode="External"/><Relationship Id="rId162" Type="http://schemas.openxmlformats.org/officeDocument/2006/relationships/hyperlink" Target="https://opentopomap.org/" TargetMode="External"/><Relationship Id="rId163" Type="http://schemas.openxmlformats.org/officeDocument/2006/relationships/hyperlink" Target="https://opentopomap.org/" TargetMode="External"/><Relationship Id="rId164" Type="http://schemas.openxmlformats.org/officeDocument/2006/relationships/hyperlink" Target="https://opentopomap.org/" TargetMode="External"/><Relationship Id="rId165" Type="http://schemas.openxmlformats.org/officeDocument/2006/relationships/hyperlink" Target="https://opentopomap.org/" TargetMode="External"/><Relationship Id="rId166" Type="http://schemas.openxmlformats.org/officeDocument/2006/relationships/hyperlink" Target="https://opentopomap.org/" TargetMode="External"/><Relationship Id="rId167" Type="http://schemas.openxmlformats.org/officeDocument/2006/relationships/hyperlink" Target="https://opentopomap.org/" TargetMode="External"/><Relationship Id="rId168" Type="http://schemas.openxmlformats.org/officeDocument/2006/relationships/hyperlink" Target="https://opentopomap.org/" TargetMode="External"/><Relationship Id="rId169" Type="http://schemas.openxmlformats.org/officeDocument/2006/relationships/hyperlink" Target="https://opentopomap.org/" TargetMode="External"/><Relationship Id="rId170" Type="http://schemas.openxmlformats.org/officeDocument/2006/relationships/hyperlink" Target="https://opentopomap.org/" TargetMode="External"/><Relationship Id="rId171" Type="http://schemas.openxmlformats.org/officeDocument/2006/relationships/hyperlink" Target="https://opentopomap.org/" TargetMode="External"/><Relationship Id="rId172" Type="http://schemas.openxmlformats.org/officeDocument/2006/relationships/hyperlink" Target="https://opentopomap.org/" TargetMode="External"/><Relationship Id="rId173" Type="http://schemas.openxmlformats.org/officeDocument/2006/relationships/hyperlink" Target="https://opentopomap.org/" TargetMode="External"/><Relationship Id="rId174" Type="http://schemas.openxmlformats.org/officeDocument/2006/relationships/hyperlink" Target="https://opentopomap.org/" TargetMode="External"/><Relationship Id="rId175" Type="http://schemas.openxmlformats.org/officeDocument/2006/relationships/hyperlink" Target="https://opentopomap.org/" TargetMode="External"/><Relationship Id="rId176" Type="http://schemas.openxmlformats.org/officeDocument/2006/relationships/hyperlink" Target="https://opentopomap.org/" TargetMode="External"/><Relationship Id="rId177" Type="http://schemas.openxmlformats.org/officeDocument/2006/relationships/hyperlink" Target="https://opentopomap.org/" TargetMode="External"/><Relationship Id="rId178" Type="http://schemas.openxmlformats.org/officeDocument/2006/relationships/hyperlink" Target="https://opentopomap.org/" TargetMode="External"/><Relationship Id="rId179" Type="http://schemas.openxmlformats.org/officeDocument/2006/relationships/hyperlink" Target="https://opentopomap.org/" TargetMode="External"/><Relationship Id="rId180" Type="http://schemas.openxmlformats.org/officeDocument/2006/relationships/hyperlink" Target="https://opentopomap.org/" TargetMode="External"/><Relationship Id="rId181" Type="http://schemas.openxmlformats.org/officeDocument/2006/relationships/hyperlink" Target="https://opentopomap.org/" TargetMode="External"/><Relationship Id="rId182" Type="http://schemas.openxmlformats.org/officeDocument/2006/relationships/hyperlink" Target="https://opentopomap.org/" TargetMode="External"/><Relationship Id="rId183" Type="http://schemas.openxmlformats.org/officeDocument/2006/relationships/hyperlink" Target="https://opentopomap.org/" TargetMode="External"/><Relationship Id="rId184" Type="http://schemas.openxmlformats.org/officeDocument/2006/relationships/hyperlink" Target="https://opentopomap.org/" TargetMode="External"/><Relationship Id="rId185" Type="http://schemas.openxmlformats.org/officeDocument/2006/relationships/hyperlink" Target="https://opentopomap.org/" TargetMode="External"/><Relationship Id="rId186" Type="http://schemas.openxmlformats.org/officeDocument/2006/relationships/hyperlink" Target="https://opentopomap.org/" TargetMode="External"/><Relationship Id="rId187" Type="http://schemas.openxmlformats.org/officeDocument/2006/relationships/hyperlink" Target="https://opentopomap.org/" TargetMode="External"/><Relationship Id="rId188" Type="http://schemas.openxmlformats.org/officeDocument/2006/relationships/hyperlink" Target="https://opentopomap.org/" TargetMode="External"/><Relationship Id="rId189" Type="http://schemas.openxmlformats.org/officeDocument/2006/relationships/hyperlink" Target="https://opentopomap.org/" TargetMode="External"/><Relationship Id="rId190" Type="http://schemas.openxmlformats.org/officeDocument/2006/relationships/hyperlink" Target="https://opentopomap.org/" TargetMode="External"/><Relationship Id="rId191" Type="http://schemas.openxmlformats.org/officeDocument/2006/relationships/hyperlink" Target="https://opentopomap.org/" TargetMode="External"/><Relationship Id="rId192" Type="http://schemas.openxmlformats.org/officeDocument/2006/relationships/hyperlink" Target="https://opentopomap.org/" TargetMode="External"/><Relationship Id="rId193" Type="http://schemas.openxmlformats.org/officeDocument/2006/relationships/hyperlink" Target="https://opentopomap.org/" TargetMode="External"/><Relationship Id="rId194" Type="http://schemas.openxmlformats.org/officeDocument/2006/relationships/hyperlink" Target="https://opentopomap.org/" TargetMode="External"/><Relationship Id="rId195" Type="http://schemas.openxmlformats.org/officeDocument/2006/relationships/hyperlink" Target="https://opentopomap.org/" TargetMode="External"/><Relationship Id="rId196" Type="http://schemas.openxmlformats.org/officeDocument/2006/relationships/hyperlink" Target="https://opentopomap.org/" TargetMode="External"/><Relationship Id="rId197" Type="http://schemas.openxmlformats.org/officeDocument/2006/relationships/hyperlink" Target="https://opentopomap.org/" TargetMode="External"/><Relationship Id="rId198" Type="http://schemas.openxmlformats.org/officeDocument/2006/relationships/hyperlink" Target="https://opentopomap.org/" TargetMode="External"/><Relationship Id="rId199" Type="http://schemas.openxmlformats.org/officeDocument/2006/relationships/hyperlink" Target="https://opentopomap.org/" TargetMode="External"/><Relationship Id="rId200" Type="http://schemas.openxmlformats.org/officeDocument/2006/relationships/hyperlink" Target="https://opentopomap.org/" TargetMode="External"/><Relationship Id="rId201" Type="http://schemas.openxmlformats.org/officeDocument/2006/relationships/hyperlink" Target="https://opentopomap.org/" TargetMode="External"/><Relationship Id="rId202" Type="http://schemas.openxmlformats.org/officeDocument/2006/relationships/hyperlink" Target="https://opentopomap.org/" TargetMode="External"/><Relationship Id="rId203" Type="http://schemas.openxmlformats.org/officeDocument/2006/relationships/hyperlink" Target="https://opentopomap.org/" TargetMode="External"/><Relationship Id="rId204" Type="http://schemas.openxmlformats.org/officeDocument/2006/relationships/hyperlink" Target="https://opentopomap.org/" TargetMode="External"/><Relationship Id="rId205" Type="http://schemas.openxmlformats.org/officeDocument/2006/relationships/hyperlink" Target="https://opentopomap.org/" TargetMode="External"/><Relationship Id="rId206" Type="http://schemas.openxmlformats.org/officeDocument/2006/relationships/hyperlink" Target="https://opentopomap.org/" TargetMode="External"/><Relationship Id="rId207" Type="http://schemas.openxmlformats.org/officeDocument/2006/relationships/hyperlink" Target="https://opentopomap.org/" TargetMode="External"/><Relationship Id="rId208" Type="http://schemas.openxmlformats.org/officeDocument/2006/relationships/hyperlink" Target="https://opentopomap.org/" TargetMode="External"/><Relationship Id="rId209" Type="http://schemas.openxmlformats.org/officeDocument/2006/relationships/hyperlink" Target="https://opentopomap.org/" TargetMode="External"/><Relationship Id="rId210" Type="http://schemas.openxmlformats.org/officeDocument/2006/relationships/hyperlink" Target="https://opentopomap.org/" TargetMode="External"/><Relationship Id="rId211" Type="http://schemas.openxmlformats.org/officeDocument/2006/relationships/hyperlink" Target="https://opentopomap.org/" TargetMode="External"/><Relationship Id="rId212" Type="http://schemas.openxmlformats.org/officeDocument/2006/relationships/hyperlink" Target="https://opentopomap.org/" TargetMode="External"/><Relationship Id="rId213" Type="http://schemas.openxmlformats.org/officeDocument/2006/relationships/hyperlink" Target="https://opentopomap.org/" TargetMode="External"/><Relationship Id="rId214" Type="http://schemas.openxmlformats.org/officeDocument/2006/relationships/hyperlink" Target="https://opentopomap.org/" TargetMode="External"/><Relationship Id="rId215" Type="http://schemas.openxmlformats.org/officeDocument/2006/relationships/hyperlink" Target="https://opentopomap.org/" TargetMode="External"/><Relationship Id="rId216" Type="http://schemas.openxmlformats.org/officeDocument/2006/relationships/hyperlink" Target="https://opentopomap.org/" TargetMode="External"/><Relationship Id="rId217" Type="http://schemas.openxmlformats.org/officeDocument/2006/relationships/hyperlink" Target="https://opentopomap.org/" TargetMode="External"/><Relationship Id="rId218" Type="http://schemas.openxmlformats.org/officeDocument/2006/relationships/hyperlink" Target="https://opentopomap.org/" TargetMode="External"/><Relationship Id="rId219" Type="http://schemas.openxmlformats.org/officeDocument/2006/relationships/hyperlink" Target="https://opentopomap.org/" TargetMode="External"/><Relationship Id="rId220" Type="http://schemas.openxmlformats.org/officeDocument/2006/relationships/hyperlink" Target="https://opentopomap.org/" TargetMode="External"/><Relationship Id="rId221" Type="http://schemas.openxmlformats.org/officeDocument/2006/relationships/hyperlink" Target="https://opentopomap.org/" TargetMode="External"/><Relationship Id="rId222" Type="http://schemas.openxmlformats.org/officeDocument/2006/relationships/hyperlink" Target="https://opentopomap.org/" TargetMode="External"/><Relationship Id="rId223" Type="http://schemas.openxmlformats.org/officeDocument/2006/relationships/hyperlink" Target="https://opentopomap.org/" TargetMode="External"/><Relationship Id="rId224" Type="http://schemas.openxmlformats.org/officeDocument/2006/relationships/hyperlink" Target="https://opentopomap.org/" TargetMode="External"/><Relationship Id="rId225" Type="http://schemas.openxmlformats.org/officeDocument/2006/relationships/hyperlink" Target="https://opentopomap.org/" TargetMode="External"/><Relationship Id="rId226" Type="http://schemas.openxmlformats.org/officeDocument/2006/relationships/hyperlink" Target="https://opentopomap.org/" TargetMode="External"/><Relationship Id="rId227" Type="http://schemas.openxmlformats.org/officeDocument/2006/relationships/hyperlink" Target="https://opentopomap.org/" TargetMode="External"/><Relationship Id="rId228" Type="http://schemas.openxmlformats.org/officeDocument/2006/relationships/hyperlink" Target="https://opentopomap.org/" TargetMode="External"/><Relationship Id="rId229" Type="http://schemas.openxmlformats.org/officeDocument/2006/relationships/hyperlink" Target="https://opentopomap.org/" TargetMode="External"/><Relationship Id="rId230" Type="http://schemas.openxmlformats.org/officeDocument/2006/relationships/hyperlink" Target="https://opentopomap.org/" TargetMode="External"/><Relationship Id="rId231" Type="http://schemas.openxmlformats.org/officeDocument/2006/relationships/hyperlink" Target="https://opentopomap.org/" TargetMode="External"/><Relationship Id="rId232" Type="http://schemas.openxmlformats.org/officeDocument/2006/relationships/hyperlink" Target="https://opentopomap.org/" TargetMode="External"/><Relationship Id="rId233" Type="http://schemas.openxmlformats.org/officeDocument/2006/relationships/hyperlink" Target="https://opentopomap.org/" TargetMode="External"/><Relationship Id="rId234" Type="http://schemas.openxmlformats.org/officeDocument/2006/relationships/hyperlink" Target="https://opentopomap.org/" TargetMode="External"/><Relationship Id="rId235" Type="http://schemas.openxmlformats.org/officeDocument/2006/relationships/hyperlink" Target="https://opentopomap.org/" TargetMode="External"/><Relationship Id="rId236" Type="http://schemas.openxmlformats.org/officeDocument/2006/relationships/hyperlink" Target="https://opentopomap.org/" TargetMode="External"/><Relationship Id="rId237" Type="http://schemas.openxmlformats.org/officeDocument/2006/relationships/hyperlink" Target="https://opentopomap.org/" TargetMode="External"/><Relationship Id="rId238" Type="http://schemas.openxmlformats.org/officeDocument/2006/relationships/hyperlink" Target="https://opentopomap.org/" TargetMode="External"/><Relationship Id="rId239" Type="http://schemas.openxmlformats.org/officeDocument/2006/relationships/hyperlink" Target="https://opentopomap.org/" TargetMode="External"/><Relationship Id="rId240" Type="http://schemas.openxmlformats.org/officeDocument/2006/relationships/hyperlink" Target="https://opentopomap.org/" TargetMode="External"/><Relationship Id="rId241" Type="http://schemas.openxmlformats.org/officeDocument/2006/relationships/hyperlink" Target="https://opentopomap.org/" TargetMode="External"/><Relationship Id="rId242" Type="http://schemas.openxmlformats.org/officeDocument/2006/relationships/hyperlink" Target="https://opentopomap.org/" TargetMode="External"/><Relationship Id="rId243" Type="http://schemas.openxmlformats.org/officeDocument/2006/relationships/hyperlink" Target="https://opentopomap.org/" TargetMode="External"/><Relationship Id="rId244" Type="http://schemas.openxmlformats.org/officeDocument/2006/relationships/hyperlink" Target="https://opentopomap.org/" TargetMode="External"/><Relationship Id="rId245" Type="http://schemas.openxmlformats.org/officeDocument/2006/relationships/hyperlink" Target="https://opentopomap.org/" TargetMode="External"/><Relationship Id="rId246" Type="http://schemas.openxmlformats.org/officeDocument/2006/relationships/hyperlink" Target="https://opentopomap.org/" TargetMode="External"/><Relationship Id="rId247" Type="http://schemas.openxmlformats.org/officeDocument/2006/relationships/hyperlink" Target="https://opentopomap.org/" TargetMode="External"/><Relationship Id="rId248" Type="http://schemas.openxmlformats.org/officeDocument/2006/relationships/hyperlink" Target="https://opentopomap.org/" TargetMode="External"/><Relationship Id="rId249" Type="http://schemas.openxmlformats.org/officeDocument/2006/relationships/hyperlink" Target="https://opentopomap.org/" TargetMode="External"/><Relationship Id="rId250" Type="http://schemas.openxmlformats.org/officeDocument/2006/relationships/hyperlink" Target="https://opentopomap.org/" TargetMode="External"/><Relationship Id="rId251" Type="http://schemas.openxmlformats.org/officeDocument/2006/relationships/hyperlink" Target="https://opentopomap.org/" TargetMode="External"/><Relationship Id="rId252" Type="http://schemas.openxmlformats.org/officeDocument/2006/relationships/hyperlink" Target="https://opentopomap.org/" TargetMode="External"/><Relationship Id="rId253" Type="http://schemas.openxmlformats.org/officeDocument/2006/relationships/hyperlink" Target="https://opentopomap.org/" TargetMode="External"/><Relationship Id="rId254" Type="http://schemas.openxmlformats.org/officeDocument/2006/relationships/hyperlink" Target="https://opentopomap.org/" TargetMode="External"/><Relationship Id="rId255" Type="http://schemas.openxmlformats.org/officeDocument/2006/relationships/hyperlink" Target="https://opentopomap.org/" TargetMode="External"/><Relationship Id="rId256" Type="http://schemas.openxmlformats.org/officeDocument/2006/relationships/hyperlink" Target="https://opentopomap.org/" TargetMode="External"/><Relationship Id="rId257" Type="http://schemas.openxmlformats.org/officeDocument/2006/relationships/hyperlink" Target="https://opentopomap.org/" TargetMode="External"/><Relationship Id="rId258" Type="http://schemas.openxmlformats.org/officeDocument/2006/relationships/hyperlink" Target="https://opentopomap.org/" TargetMode="External"/><Relationship Id="rId259" Type="http://schemas.openxmlformats.org/officeDocument/2006/relationships/hyperlink" Target="https://opentopomap.org/" TargetMode="External"/><Relationship Id="rId260" Type="http://schemas.openxmlformats.org/officeDocument/2006/relationships/hyperlink" Target="https://opentopomap.org/" TargetMode="External"/><Relationship Id="rId261" Type="http://schemas.openxmlformats.org/officeDocument/2006/relationships/hyperlink" Target="https://opentopomap.org/" TargetMode="External"/><Relationship Id="rId262" Type="http://schemas.openxmlformats.org/officeDocument/2006/relationships/hyperlink" Target="https://opentopomap.org/" TargetMode="External"/><Relationship Id="rId263" Type="http://schemas.openxmlformats.org/officeDocument/2006/relationships/hyperlink" Target="https://opentopomap.org/" TargetMode="External"/><Relationship Id="rId264" Type="http://schemas.openxmlformats.org/officeDocument/2006/relationships/hyperlink" Target="https://opentopomap.org/" TargetMode="External"/><Relationship Id="rId265" Type="http://schemas.openxmlformats.org/officeDocument/2006/relationships/hyperlink" Target="https://opentopomap.org/" TargetMode="External"/><Relationship Id="rId266" Type="http://schemas.openxmlformats.org/officeDocument/2006/relationships/hyperlink" Target="https://opentopomap.org/" TargetMode="External"/><Relationship Id="rId267" Type="http://schemas.openxmlformats.org/officeDocument/2006/relationships/hyperlink" Target="https://opentopomap.org/" TargetMode="External"/><Relationship Id="rId268" Type="http://schemas.openxmlformats.org/officeDocument/2006/relationships/hyperlink" Target="https://opentopomap.org/" TargetMode="External"/><Relationship Id="rId269" Type="http://schemas.openxmlformats.org/officeDocument/2006/relationships/hyperlink" Target="https://opentopomap.org/" TargetMode="External"/><Relationship Id="rId270" Type="http://schemas.openxmlformats.org/officeDocument/2006/relationships/hyperlink" Target="https://opentopomap.org/" TargetMode="External"/><Relationship Id="rId271" Type="http://schemas.openxmlformats.org/officeDocument/2006/relationships/hyperlink" Target="https://opentopomap.org/" TargetMode="External"/><Relationship Id="rId272" Type="http://schemas.openxmlformats.org/officeDocument/2006/relationships/hyperlink" Target="https://opentopomap.org/" TargetMode="External"/><Relationship Id="rId273" Type="http://schemas.openxmlformats.org/officeDocument/2006/relationships/hyperlink" Target="https://opentopomap.org/" TargetMode="External"/><Relationship Id="rId274" Type="http://schemas.openxmlformats.org/officeDocument/2006/relationships/hyperlink" Target="https://opentopomap.org/" TargetMode="External"/><Relationship Id="rId275" Type="http://schemas.openxmlformats.org/officeDocument/2006/relationships/hyperlink" Target="https://opentopomap.org/" TargetMode="External"/><Relationship Id="rId276" Type="http://schemas.openxmlformats.org/officeDocument/2006/relationships/hyperlink" Target="https://opentopomap.org/" TargetMode="External"/><Relationship Id="rId277" Type="http://schemas.openxmlformats.org/officeDocument/2006/relationships/hyperlink" Target="https://opentopomap.org/" TargetMode="External"/><Relationship Id="rId278" Type="http://schemas.openxmlformats.org/officeDocument/2006/relationships/hyperlink" Target="https://opentopomap.org/" TargetMode="External"/><Relationship Id="rId279" Type="http://schemas.openxmlformats.org/officeDocument/2006/relationships/hyperlink" Target="https://opentopomap.org/" TargetMode="External"/><Relationship Id="rId280" Type="http://schemas.openxmlformats.org/officeDocument/2006/relationships/hyperlink" Target="https://opentopomap.org/" TargetMode="External"/><Relationship Id="rId281" Type="http://schemas.openxmlformats.org/officeDocument/2006/relationships/hyperlink" Target="https://opentopomap.org/" TargetMode="External"/><Relationship Id="rId282" Type="http://schemas.openxmlformats.org/officeDocument/2006/relationships/hyperlink" Target="https://opentopomap.org/" TargetMode="External"/><Relationship Id="rId283" Type="http://schemas.openxmlformats.org/officeDocument/2006/relationships/hyperlink" Target="https://opentopomap.org/" TargetMode="External"/><Relationship Id="rId284" Type="http://schemas.openxmlformats.org/officeDocument/2006/relationships/hyperlink" Target="https://opentopomap.org/" TargetMode="External"/><Relationship Id="rId285" Type="http://schemas.openxmlformats.org/officeDocument/2006/relationships/hyperlink" Target="https://opentopomap.org/" TargetMode="External"/><Relationship Id="rId286" Type="http://schemas.openxmlformats.org/officeDocument/2006/relationships/hyperlink" Target="https://opentopomap.org/" TargetMode="External"/><Relationship Id="rId287" Type="http://schemas.openxmlformats.org/officeDocument/2006/relationships/hyperlink" Target="https://opentopomap.org/" TargetMode="External"/><Relationship Id="rId288" Type="http://schemas.openxmlformats.org/officeDocument/2006/relationships/hyperlink" Target="https://opentopomap.org/" TargetMode="External"/><Relationship Id="rId289" Type="http://schemas.openxmlformats.org/officeDocument/2006/relationships/hyperlink" Target="https://opentopomap.org/" TargetMode="External"/><Relationship Id="rId290" Type="http://schemas.openxmlformats.org/officeDocument/2006/relationships/hyperlink" Target="https://opentopomap.org/" TargetMode="External"/><Relationship Id="rId291" Type="http://schemas.openxmlformats.org/officeDocument/2006/relationships/hyperlink" Target="https://opentopomap.org/" TargetMode="External"/><Relationship Id="rId292" Type="http://schemas.openxmlformats.org/officeDocument/2006/relationships/hyperlink" Target="https://opentopomap.org/" TargetMode="External"/><Relationship Id="rId293" Type="http://schemas.openxmlformats.org/officeDocument/2006/relationships/hyperlink" Target="https://opentopomap.org/" TargetMode="External"/><Relationship Id="rId294" Type="http://schemas.openxmlformats.org/officeDocument/2006/relationships/hyperlink" Target="https://opentopomap.org/" TargetMode="External"/><Relationship Id="rId295" Type="http://schemas.openxmlformats.org/officeDocument/2006/relationships/hyperlink" Target="https://opentopomap.org/" TargetMode="External"/><Relationship Id="rId296" Type="http://schemas.openxmlformats.org/officeDocument/2006/relationships/hyperlink" Target="https://opentopomap.org/" TargetMode="External"/><Relationship Id="rId297" Type="http://schemas.openxmlformats.org/officeDocument/2006/relationships/hyperlink" Target="https://opentopomap.org/" TargetMode="External"/><Relationship Id="rId298" Type="http://schemas.openxmlformats.org/officeDocument/2006/relationships/hyperlink" Target="https://opentopomap.org/" TargetMode="External"/><Relationship Id="rId299" Type="http://schemas.openxmlformats.org/officeDocument/2006/relationships/hyperlink" Target="https://opentopomap.org/" TargetMode="External"/><Relationship Id="rId300" Type="http://schemas.openxmlformats.org/officeDocument/2006/relationships/hyperlink" Target="https://opentopomap.org/" TargetMode="External"/><Relationship Id="rId301" Type="http://schemas.openxmlformats.org/officeDocument/2006/relationships/hyperlink" Target="https://opentopomap.org/" TargetMode="External"/><Relationship Id="rId302" Type="http://schemas.openxmlformats.org/officeDocument/2006/relationships/hyperlink" Target="https://opentopomap.org/" TargetMode="External"/><Relationship Id="rId303" Type="http://schemas.openxmlformats.org/officeDocument/2006/relationships/hyperlink" Target="https://opentopomap.org/" TargetMode="External"/><Relationship Id="rId304" Type="http://schemas.openxmlformats.org/officeDocument/2006/relationships/hyperlink" Target="https://opentopomap.org/" TargetMode="External"/><Relationship Id="rId305" Type="http://schemas.openxmlformats.org/officeDocument/2006/relationships/hyperlink" Target="https://opentopomap.org/" TargetMode="External"/><Relationship Id="rId306" Type="http://schemas.openxmlformats.org/officeDocument/2006/relationships/hyperlink" Target="https://opentopomap.org/" TargetMode="External"/><Relationship Id="rId307" Type="http://schemas.openxmlformats.org/officeDocument/2006/relationships/hyperlink" Target="https://opentopomap.org/" TargetMode="External"/><Relationship Id="rId308" Type="http://schemas.openxmlformats.org/officeDocument/2006/relationships/hyperlink" Target="https://opentopomap.org/" TargetMode="External"/><Relationship Id="rId309" Type="http://schemas.openxmlformats.org/officeDocument/2006/relationships/hyperlink" Target="https://opentopomap.org/" TargetMode="External"/><Relationship Id="rId310" Type="http://schemas.openxmlformats.org/officeDocument/2006/relationships/hyperlink" Target="https://opentopomap.org/" TargetMode="External"/><Relationship Id="rId311" Type="http://schemas.openxmlformats.org/officeDocument/2006/relationships/hyperlink" Target="https://opentopomap.org/" TargetMode="External"/><Relationship Id="rId312" Type="http://schemas.openxmlformats.org/officeDocument/2006/relationships/hyperlink" Target="https://opentopomap.org/" TargetMode="External"/><Relationship Id="rId313" Type="http://schemas.openxmlformats.org/officeDocument/2006/relationships/hyperlink" Target="https://opentopomap.org/" TargetMode="External"/><Relationship Id="rId314" Type="http://schemas.openxmlformats.org/officeDocument/2006/relationships/hyperlink" Target="https://opentopomap.org/" TargetMode="External"/><Relationship Id="rId315" Type="http://schemas.openxmlformats.org/officeDocument/2006/relationships/hyperlink" Target="https://opentopomap.org/" TargetMode="External"/><Relationship Id="rId316" Type="http://schemas.openxmlformats.org/officeDocument/2006/relationships/hyperlink" Target="https://opentopomap.org/" TargetMode="External"/><Relationship Id="rId317" Type="http://schemas.openxmlformats.org/officeDocument/2006/relationships/hyperlink" Target="https://opentopomap.org/" TargetMode="External"/><Relationship Id="rId318" Type="http://schemas.openxmlformats.org/officeDocument/2006/relationships/hyperlink" Target="https://opentopomap.org/" TargetMode="External"/><Relationship Id="rId319" Type="http://schemas.openxmlformats.org/officeDocument/2006/relationships/hyperlink" Target="https://opentopomap.org/" TargetMode="External"/><Relationship Id="rId320" Type="http://schemas.openxmlformats.org/officeDocument/2006/relationships/hyperlink" Target="https://opentopomap.org/" TargetMode="External"/><Relationship Id="rId321" Type="http://schemas.openxmlformats.org/officeDocument/2006/relationships/hyperlink" Target="https://opentopomap.org/" TargetMode="External"/><Relationship Id="rId322" Type="http://schemas.openxmlformats.org/officeDocument/2006/relationships/hyperlink" Target="https://opentopomap.org/" TargetMode="External"/><Relationship Id="rId323" Type="http://schemas.openxmlformats.org/officeDocument/2006/relationships/hyperlink" Target="https://opentopomap.org/" TargetMode="External"/><Relationship Id="rId324" Type="http://schemas.openxmlformats.org/officeDocument/2006/relationships/hyperlink" Target="https://opentopomap.org/" TargetMode="External"/><Relationship Id="rId325" Type="http://schemas.openxmlformats.org/officeDocument/2006/relationships/hyperlink" Target="https://opentopomap.org/" TargetMode="External"/><Relationship Id="rId326" Type="http://schemas.openxmlformats.org/officeDocument/2006/relationships/hyperlink" Target="https://opentopomap.org/" TargetMode="External"/><Relationship Id="rId327" Type="http://schemas.openxmlformats.org/officeDocument/2006/relationships/hyperlink" Target="https://opentopomap.org/" TargetMode="External"/><Relationship Id="rId328" Type="http://schemas.openxmlformats.org/officeDocument/2006/relationships/hyperlink" Target="https://opentopomap.org/" TargetMode="External"/><Relationship Id="rId329" Type="http://schemas.openxmlformats.org/officeDocument/2006/relationships/hyperlink" Target="https://opentopomap.org/" TargetMode="External"/><Relationship Id="rId330" Type="http://schemas.openxmlformats.org/officeDocument/2006/relationships/hyperlink" Target="https://opentopomap.org/" TargetMode="External"/><Relationship Id="rId331" Type="http://schemas.openxmlformats.org/officeDocument/2006/relationships/hyperlink" Target="https://opentopomap.org/" TargetMode="External"/><Relationship Id="rId332" Type="http://schemas.openxmlformats.org/officeDocument/2006/relationships/hyperlink" Target="https://opentopomap.org/" TargetMode="External"/><Relationship Id="rId333" Type="http://schemas.openxmlformats.org/officeDocument/2006/relationships/hyperlink" Target="https://opentopomap.org/" TargetMode="External"/><Relationship Id="rId334" Type="http://schemas.openxmlformats.org/officeDocument/2006/relationships/hyperlink" Target="https://opentopomap.org/" TargetMode="External"/><Relationship Id="rId335" Type="http://schemas.openxmlformats.org/officeDocument/2006/relationships/hyperlink" Target="https://opentopomap.org/" TargetMode="External"/><Relationship Id="rId336" Type="http://schemas.openxmlformats.org/officeDocument/2006/relationships/hyperlink" Target="https://opentopomap.org/" TargetMode="External"/><Relationship Id="rId337" Type="http://schemas.openxmlformats.org/officeDocument/2006/relationships/hyperlink" Target="https://opentopomap.org/" TargetMode="External"/><Relationship Id="rId338" Type="http://schemas.openxmlformats.org/officeDocument/2006/relationships/hyperlink" Target="https://opentopomap.org/" TargetMode="External"/><Relationship Id="rId339" Type="http://schemas.openxmlformats.org/officeDocument/2006/relationships/hyperlink" Target="https://opentopomap.org/" TargetMode="External"/><Relationship Id="rId340" Type="http://schemas.openxmlformats.org/officeDocument/2006/relationships/hyperlink" Target="https://opentopomap.org/" TargetMode="External"/><Relationship Id="rId341" Type="http://schemas.openxmlformats.org/officeDocument/2006/relationships/hyperlink" Target="https://opentopomap.org/" TargetMode="External"/><Relationship Id="rId342" Type="http://schemas.openxmlformats.org/officeDocument/2006/relationships/hyperlink" Target="https://opentopomap.org/" TargetMode="External"/><Relationship Id="rId343" Type="http://schemas.openxmlformats.org/officeDocument/2006/relationships/hyperlink" Target="https://opentopomap.org/" TargetMode="External"/><Relationship Id="rId344" Type="http://schemas.openxmlformats.org/officeDocument/2006/relationships/hyperlink" Target="https://opentopomap.org/" TargetMode="External"/><Relationship Id="rId345" Type="http://schemas.openxmlformats.org/officeDocument/2006/relationships/hyperlink" Target="https://opentopomap.org/" TargetMode="External"/><Relationship Id="rId346" Type="http://schemas.openxmlformats.org/officeDocument/2006/relationships/hyperlink" Target="https://opentopomap.org/" TargetMode="External"/><Relationship Id="rId347" Type="http://schemas.openxmlformats.org/officeDocument/2006/relationships/hyperlink" Target="https://opentopomap.org/" TargetMode="External"/><Relationship Id="rId348" Type="http://schemas.openxmlformats.org/officeDocument/2006/relationships/hyperlink" Target="https://opentopomap.org/" TargetMode="External"/><Relationship Id="rId349" Type="http://schemas.openxmlformats.org/officeDocument/2006/relationships/hyperlink" Target="https://opentopomap.org/" TargetMode="External"/><Relationship Id="rId350" Type="http://schemas.openxmlformats.org/officeDocument/2006/relationships/hyperlink" Target="https://opentopomap.org/" TargetMode="External"/><Relationship Id="rId351" Type="http://schemas.openxmlformats.org/officeDocument/2006/relationships/hyperlink" Target="https://opentopomap.org/" TargetMode="External"/><Relationship Id="rId352" Type="http://schemas.openxmlformats.org/officeDocument/2006/relationships/hyperlink" Target="https://opentopomap.org/" TargetMode="External"/><Relationship Id="rId353" Type="http://schemas.openxmlformats.org/officeDocument/2006/relationships/hyperlink" Target="https://opentopomap.org/" TargetMode="External"/><Relationship Id="rId354" Type="http://schemas.openxmlformats.org/officeDocument/2006/relationships/hyperlink" Target="https://opentopomap.org/" TargetMode="External"/><Relationship Id="rId355" Type="http://schemas.openxmlformats.org/officeDocument/2006/relationships/hyperlink" Target="https://opentopomap.org/" TargetMode="External"/><Relationship Id="rId356" Type="http://schemas.openxmlformats.org/officeDocument/2006/relationships/hyperlink" Target="https://opentopomap.org/" TargetMode="External"/><Relationship Id="rId357" Type="http://schemas.openxmlformats.org/officeDocument/2006/relationships/hyperlink" Target="https://opentopomap.org/" TargetMode="External"/><Relationship Id="rId358" Type="http://schemas.openxmlformats.org/officeDocument/2006/relationships/hyperlink" Target="https://opentopomap.org/" TargetMode="External"/><Relationship Id="rId359" Type="http://schemas.openxmlformats.org/officeDocument/2006/relationships/hyperlink" Target="https://opentopomap.org/" TargetMode="External"/><Relationship Id="rId360" Type="http://schemas.openxmlformats.org/officeDocument/2006/relationships/hyperlink" Target="https://opentopomap.org/" TargetMode="External"/><Relationship Id="rId361" Type="http://schemas.openxmlformats.org/officeDocument/2006/relationships/hyperlink" Target="https://opentopomap.org/" TargetMode="External"/><Relationship Id="rId362" Type="http://schemas.openxmlformats.org/officeDocument/2006/relationships/hyperlink" Target="https://opentopomap.org/" TargetMode="External"/><Relationship Id="rId363" Type="http://schemas.openxmlformats.org/officeDocument/2006/relationships/hyperlink" Target="https://opentopomap.org/" TargetMode="External"/><Relationship Id="rId364" Type="http://schemas.openxmlformats.org/officeDocument/2006/relationships/hyperlink" Target="https://opentopomap.org/" TargetMode="External"/><Relationship Id="rId365" Type="http://schemas.openxmlformats.org/officeDocument/2006/relationships/hyperlink" Target="https://opentopomap.org/" TargetMode="External"/><Relationship Id="rId366" Type="http://schemas.openxmlformats.org/officeDocument/2006/relationships/hyperlink" Target="https://opentopomap.org/" TargetMode="External"/><Relationship Id="rId367" Type="http://schemas.openxmlformats.org/officeDocument/2006/relationships/hyperlink" Target="https://opentopomap.org/" TargetMode="External"/><Relationship Id="rId368" Type="http://schemas.openxmlformats.org/officeDocument/2006/relationships/hyperlink" Target="https://opentopomap.org/" TargetMode="External"/><Relationship Id="rId369" Type="http://schemas.openxmlformats.org/officeDocument/2006/relationships/hyperlink" Target="https://opentopomap.org/" TargetMode="External"/><Relationship Id="rId370" Type="http://schemas.openxmlformats.org/officeDocument/2006/relationships/hyperlink" Target="https://opentopomap.org/" TargetMode="External"/><Relationship Id="rId371" Type="http://schemas.openxmlformats.org/officeDocument/2006/relationships/hyperlink" Target="https://opentopomap.org/" TargetMode="External"/><Relationship Id="rId372" Type="http://schemas.openxmlformats.org/officeDocument/2006/relationships/hyperlink" Target="https://opentopomap.org/" TargetMode="External"/><Relationship Id="rId373" Type="http://schemas.openxmlformats.org/officeDocument/2006/relationships/hyperlink" Target="https://opentopomap.org/" TargetMode="External"/><Relationship Id="rId374" Type="http://schemas.openxmlformats.org/officeDocument/2006/relationships/hyperlink" Target="https://opentopomap.org/" TargetMode="External"/><Relationship Id="rId375" Type="http://schemas.openxmlformats.org/officeDocument/2006/relationships/hyperlink" Target="https://opentopomap.org/" TargetMode="External"/><Relationship Id="rId376" Type="http://schemas.openxmlformats.org/officeDocument/2006/relationships/hyperlink" Target="https://opentopomap.org/" TargetMode="External"/><Relationship Id="rId377" Type="http://schemas.openxmlformats.org/officeDocument/2006/relationships/hyperlink" Target="https://opentopomap.org/" TargetMode="External"/><Relationship Id="rId378" Type="http://schemas.openxmlformats.org/officeDocument/2006/relationships/hyperlink" Target="https://opentopomap.org/" TargetMode="External"/><Relationship Id="rId379" Type="http://schemas.openxmlformats.org/officeDocument/2006/relationships/hyperlink" Target="https://opentopomap.org/" TargetMode="External"/><Relationship Id="rId380" Type="http://schemas.openxmlformats.org/officeDocument/2006/relationships/hyperlink" Target="https://opentopomap.org/" TargetMode="External"/><Relationship Id="rId381" Type="http://schemas.openxmlformats.org/officeDocument/2006/relationships/hyperlink" Target="https://opentopomap.org/" TargetMode="External"/><Relationship Id="rId382" Type="http://schemas.openxmlformats.org/officeDocument/2006/relationships/hyperlink" Target="https://opentopomap.org/" TargetMode="External"/><Relationship Id="rId383" Type="http://schemas.openxmlformats.org/officeDocument/2006/relationships/hyperlink" Target="https://opentopomap.org/" TargetMode="External"/><Relationship Id="rId384" Type="http://schemas.openxmlformats.org/officeDocument/2006/relationships/hyperlink" Target="https://opentopomap.org/" TargetMode="External"/><Relationship Id="rId385" Type="http://schemas.openxmlformats.org/officeDocument/2006/relationships/hyperlink" Target="https://opentopomap.org/" TargetMode="External"/><Relationship Id="rId386" Type="http://schemas.openxmlformats.org/officeDocument/2006/relationships/hyperlink" Target="https://opentopomap.org/" TargetMode="External"/><Relationship Id="rId387" Type="http://schemas.openxmlformats.org/officeDocument/2006/relationships/hyperlink" Target="https://opentopomap.org/" TargetMode="External"/><Relationship Id="rId388" Type="http://schemas.openxmlformats.org/officeDocument/2006/relationships/hyperlink" Target="https://opentopomap.org/" TargetMode="External"/><Relationship Id="rId389" Type="http://schemas.openxmlformats.org/officeDocument/2006/relationships/hyperlink" Target="https://opentopomap.org/" TargetMode="External"/><Relationship Id="rId390" Type="http://schemas.openxmlformats.org/officeDocument/2006/relationships/hyperlink" Target="https://opentopomap.org/" TargetMode="External"/><Relationship Id="rId391" Type="http://schemas.openxmlformats.org/officeDocument/2006/relationships/hyperlink" Target="https://opentopomap.org/" TargetMode="External"/><Relationship Id="rId392" Type="http://schemas.openxmlformats.org/officeDocument/2006/relationships/hyperlink" Target="https://opentopomap.org/" TargetMode="External"/><Relationship Id="rId393" Type="http://schemas.openxmlformats.org/officeDocument/2006/relationships/hyperlink" Target="https://opentopomap.org/" TargetMode="External"/><Relationship Id="rId394" Type="http://schemas.openxmlformats.org/officeDocument/2006/relationships/hyperlink" Target="https://opentopomap.org/" TargetMode="External"/><Relationship Id="rId395" Type="http://schemas.openxmlformats.org/officeDocument/2006/relationships/hyperlink" Target="https://opentopomap.org/" TargetMode="External"/><Relationship Id="rId396" Type="http://schemas.openxmlformats.org/officeDocument/2006/relationships/hyperlink" Target="https://opentopomap.org/" TargetMode="External"/><Relationship Id="rId397" Type="http://schemas.openxmlformats.org/officeDocument/2006/relationships/hyperlink" Target="https://opentopomap.org/" TargetMode="External"/><Relationship Id="rId398" Type="http://schemas.openxmlformats.org/officeDocument/2006/relationships/hyperlink" Target="https://opentopomap.org/" TargetMode="External"/><Relationship Id="rId399" Type="http://schemas.openxmlformats.org/officeDocument/2006/relationships/hyperlink" Target="https://opentopomap.org/" TargetMode="External"/><Relationship Id="rId400" Type="http://schemas.openxmlformats.org/officeDocument/2006/relationships/hyperlink" Target="https://opentopomap.org/" TargetMode="External"/><Relationship Id="rId401" Type="http://schemas.openxmlformats.org/officeDocument/2006/relationships/hyperlink" Target="https://opentopomap.org/" TargetMode="External"/><Relationship Id="rId402" Type="http://schemas.openxmlformats.org/officeDocument/2006/relationships/hyperlink" Target="https://opentopomap.org/" TargetMode="External"/><Relationship Id="rId403" Type="http://schemas.openxmlformats.org/officeDocument/2006/relationships/hyperlink" Target="https://opentopomap.org/" TargetMode="External"/><Relationship Id="rId404" Type="http://schemas.openxmlformats.org/officeDocument/2006/relationships/hyperlink" Target="https://opentopomap.org/" TargetMode="External"/><Relationship Id="rId405" Type="http://schemas.openxmlformats.org/officeDocument/2006/relationships/hyperlink" Target="https://opentopomap.org/" TargetMode="External"/><Relationship Id="rId406" Type="http://schemas.openxmlformats.org/officeDocument/2006/relationships/hyperlink" Target="https://opentopomap.org/" TargetMode="External"/><Relationship Id="rId407" Type="http://schemas.openxmlformats.org/officeDocument/2006/relationships/hyperlink" Target="https://opentopomap.org/" TargetMode="External"/><Relationship Id="rId408" Type="http://schemas.openxmlformats.org/officeDocument/2006/relationships/hyperlink" Target="https://opentopomap.org/" TargetMode="External"/><Relationship Id="rId409" Type="http://schemas.openxmlformats.org/officeDocument/2006/relationships/hyperlink" Target="https://opentopomap.org/" TargetMode="External"/><Relationship Id="rId410" Type="http://schemas.openxmlformats.org/officeDocument/2006/relationships/hyperlink" Target="https://opentopomap.org/" TargetMode="External"/><Relationship Id="rId411" Type="http://schemas.openxmlformats.org/officeDocument/2006/relationships/hyperlink" Target="https://opentopomap.org/" TargetMode="External"/><Relationship Id="rId412" Type="http://schemas.openxmlformats.org/officeDocument/2006/relationships/hyperlink" Target="https://opentopomap.org/" TargetMode="External"/><Relationship Id="rId413" Type="http://schemas.openxmlformats.org/officeDocument/2006/relationships/hyperlink" Target="https://opentopomap.org/" TargetMode="External"/><Relationship Id="rId414" Type="http://schemas.openxmlformats.org/officeDocument/2006/relationships/hyperlink" Target="https://opentopomap.org/" TargetMode="External"/><Relationship Id="rId415" Type="http://schemas.openxmlformats.org/officeDocument/2006/relationships/hyperlink" Target="https://opentopomap.org/" TargetMode="External"/><Relationship Id="rId416" Type="http://schemas.openxmlformats.org/officeDocument/2006/relationships/hyperlink" Target="https://opentopomap.org/" TargetMode="External"/><Relationship Id="rId417" Type="http://schemas.openxmlformats.org/officeDocument/2006/relationships/hyperlink" Target="https://opentopomap.org/" TargetMode="External"/><Relationship Id="rId418" Type="http://schemas.openxmlformats.org/officeDocument/2006/relationships/hyperlink" Target="https://opentopomap.org/" TargetMode="External"/><Relationship Id="rId419" Type="http://schemas.openxmlformats.org/officeDocument/2006/relationships/hyperlink" Target="https://opentopomap.org/" TargetMode="External"/><Relationship Id="rId420" Type="http://schemas.openxmlformats.org/officeDocument/2006/relationships/hyperlink" Target="https://opentopomap.org/" TargetMode="External"/><Relationship Id="rId421" Type="http://schemas.openxmlformats.org/officeDocument/2006/relationships/hyperlink" Target="https://opentopomap.org/" TargetMode="External"/><Relationship Id="rId422" Type="http://schemas.openxmlformats.org/officeDocument/2006/relationships/hyperlink" Target="https://opentopomap.org/" TargetMode="External"/><Relationship Id="rId423" Type="http://schemas.openxmlformats.org/officeDocument/2006/relationships/hyperlink" Target="https://opentopomap.org/" TargetMode="External"/><Relationship Id="rId424" Type="http://schemas.openxmlformats.org/officeDocument/2006/relationships/hyperlink" Target="https://opentopomap.org/" TargetMode="External"/><Relationship Id="rId425" Type="http://schemas.openxmlformats.org/officeDocument/2006/relationships/hyperlink" Target="https://opentopomap.org/" TargetMode="External"/><Relationship Id="rId426" Type="http://schemas.openxmlformats.org/officeDocument/2006/relationships/hyperlink" Target="https://opentopomap.org/" TargetMode="External"/><Relationship Id="rId427" Type="http://schemas.openxmlformats.org/officeDocument/2006/relationships/hyperlink" Target="https://opentopomap.org/" TargetMode="External"/><Relationship Id="rId428" Type="http://schemas.openxmlformats.org/officeDocument/2006/relationships/hyperlink" Target="https://opentopomap.org/" TargetMode="External"/><Relationship Id="rId429" Type="http://schemas.openxmlformats.org/officeDocument/2006/relationships/hyperlink" Target="https://opentopomap.org/" TargetMode="External"/><Relationship Id="rId430" Type="http://schemas.openxmlformats.org/officeDocument/2006/relationships/hyperlink" Target="https://opentopomap.org/" TargetMode="External"/><Relationship Id="rId431" Type="http://schemas.openxmlformats.org/officeDocument/2006/relationships/hyperlink" Target="https://opentopomap.org/" TargetMode="External"/><Relationship Id="rId432" Type="http://schemas.openxmlformats.org/officeDocument/2006/relationships/hyperlink" Target="https://opentopomap.org/" TargetMode="External"/><Relationship Id="rId433" Type="http://schemas.openxmlformats.org/officeDocument/2006/relationships/hyperlink" Target="https://opentopomap.org/" TargetMode="External"/><Relationship Id="rId434" Type="http://schemas.openxmlformats.org/officeDocument/2006/relationships/hyperlink" Target="https://opentopomap.org/" TargetMode="External"/><Relationship Id="rId435" Type="http://schemas.openxmlformats.org/officeDocument/2006/relationships/hyperlink" Target="https://opentopomap.org/" TargetMode="External"/><Relationship Id="rId436" Type="http://schemas.openxmlformats.org/officeDocument/2006/relationships/hyperlink" Target="https://opentopomap.org/" TargetMode="External"/><Relationship Id="rId437" Type="http://schemas.openxmlformats.org/officeDocument/2006/relationships/hyperlink" Target="https://opentopomap.org/" TargetMode="External"/><Relationship Id="rId438" Type="http://schemas.openxmlformats.org/officeDocument/2006/relationships/hyperlink" Target="https://opentopomap.org/" TargetMode="External"/><Relationship Id="rId439" Type="http://schemas.openxmlformats.org/officeDocument/2006/relationships/hyperlink" Target="https://opentopomap.org/" TargetMode="External"/><Relationship Id="rId440" Type="http://schemas.openxmlformats.org/officeDocument/2006/relationships/hyperlink" Target="https://opentopomap.org/" TargetMode="External"/><Relationship Id="rId441" Type="http://schemas.openxmlformats.org/officeDocument/2006/relationships/hyperlink" Target="https://opentopomap.org/" TargetMode="External"/><Relationship Id="rId442" Type="http://schemas.openxmlformats.org/officeDocument/2006/relationships/hyperlink" Target="https://opentopomap.org/" TargetMode="External"/><Relationship Id="rId443" Type="http://schemas.openxmlformats.org/officeDocument/2006/relationships/hyperlink" Target="https://opentopomap.org/" TargetMode="External"/><Relationship Id="rId444" Type="http://schemas.openxmlformats.org/officeDocument/2006/relationships/hyperlink" Target="https://opentopomap.org/" TargetMode="External"/><Relationship Id="rId445" Type="http://schemas.openxmlformats.org/officeDocument/2006/relationships/hyperlink" Target="https://opentopomap.org/" TargetMode="External"/><Relationship Id="rId446" Type="http://schemas.openxmlformats.org/officeDocument/2006/relationships/hyperlink" Target="https://opentopomap.org/" TargetMode="External"/><Relationship Id="rId447" Type="http://schemas.openxmlformats.org/officeDocument/2006/relationships/hyperlink" Target="https://opentopomap.org/" TargetMode="External"/><Relationship Id="rId448" Type="http://schemas.openxmlformats.org/officeDocument/2006/relationships/hyperlink" Target="https://opentopomap.org/" TargetMode="External"/><Relationship Id="rId449" Type="http://schemas.openxmlformats.org/officeDocument/2006/relationships/hyperlink" Target="https://opentopomap.org/" TargetMode="External"/><Relationship Id="rId450" Type="http://schemas.openxmlformats.org/officeDocument/2006/relationships/hyperlink" Target="https://opentopomap.org/" TargetMode="External"/><Relationship Id="rId451" Type="http://schemas.openxmlformats.org/officeDocument/2006/relationships/hyperlink" Target="https://opentopomap.org/" TargetMode="External"/><Relationship Id="rId452" Type="http://schemas.openxmlformats.org/officeDocument/2006/relationships/hyperlink" Target="https://opentopomap.org/" TargetMode="External"/><Relationship Id="rId453" Type="http://schemas.openxmlformats.org/officeDocument/2006/relationships/hyperlink" Target="https://opentopomap.org/" TargetMode="External"/><Relationship Id="rId454" Type="http://schemas.openxmlformats.org/officeDocument/2006/relationships/hyperlink" Target="https://opentopomap.org/" TargetMode="External"/><Relationship Id="rId455" Type="http://schemas.openxmlformats.org/officeDocument/2006/relationships/hyperlink" Target="https://opentopomap.org/" TargetMode="External"/><Relationship Id="rId456" Type="http://schemas.openxmlformats.org/officeDocument/2006/relationships/hyperlink" Target="https://opentopomap.org/" TargetMode="External"/><Relationship Id="rId457" Type="http://schemas.openxmlformats.org/officeDocument/2006/relationships/hyperlink" Target="https://opentopomap.org/" TargetMode="External"/><Relationship Id="rId458" Type="http://schemas.openxmlformats.org/officeDocument/2006/relationships/hyperlink" Target="https://opentopomap.org/" TargetMode="External"/><Relationship Id="rId459" Type="http://schemas.openxmlformats.org/officeDocument/2006/relationships/hyperlink" Target="https://opentopomap.org/" TargetMode="External"/><Relationship Id="rId460" Type="http://schemas.openxmlformats.org/officeDocument/2006/relationships/hyperlink" Target="https://opentopomap.org/" TargetMode="External"/><Relationship Id="rId461" Type="http://schemas.openxmlformats.org/officeDocument/2006/relationships/hyperlink" Target="https://opentopomap.org/" TargetMode="External"/><Relationship Id="rId462" Type="http://schemas.openxmlformats.org/officeDocument/2006/relationships/hyperlink" Target="https://opentopomap.org/" TargetMode="External"/><Relationship Id="rId463" Type="http://schemas.openxmlformats.org/officeDocument/2006/relationships/hyperlink" Target="https://opentopomap.org/" TargetMode="External"/><Relationship Id="rId464" Type="http://schemas.openxmlformats.org/officeDocument/2006/relationships/hyperlink" Target="https://opentopomap.org/" TargetMode="External"/><Relationship Id="rId465" Type="http://schemas.openxmlformats.org/officeDocument/2006/relationships/hyperlink" Target="https://opentopomap.org/" TargetMode="External"/><Relationship Id="rId466" Type="http://schemas.openxmlformats.org/officeDocument/2006/relationships/hyperlink" Target="https://opentopomap.org/" TargetMode="External"/><Relationship Id="rId467" Type="http://schemas.openxmlformats.org/officeDocument/2006/relationships/hyperlink" Target="https://opentopomap.org/" TargetMode="External"/><Relationship Id="rId468" Type="http://schemas.openxmlformats.org/officeDocument/2006/relationships/hyperlink" Target="https://opentopomap.org/" TargetMode="External"/><Relationship Id="rId469" Type="http://schemas.openxmlformats.org/officeDocument/2006/relationships/hyperlink" Target="https://opentopomap.org/" TargetMode="External"/><Relationship Id="rId470" Type="http://schemas.openxmlformats.org/officeDocument/2006/relationships/hyperlink" Target="https://opentopomap.org/" TargetMode="External"/><Relationship Id="rId471" Type="http://schemas.openxmlformats.org/officeDocument/2006/relationships/hyperlink" Target="https://opentopomap.org/" TargetMode="External"/><Relationship Id="rId472" Type="http://schemas.openxmlformats.org/officeDocument/2006/relationships/hyperlink" Target="https://opentopomap.org/" TargetMode="External"/><Relationship Id="rId473" Type="http://schemas.openxmlformats.org/officeDocument/2006/relationships/hyperlink" Target="https://opentopomap.org/" TargetMode="External"/><Relationship Id="rId474" Type="http://schemas.openxmlformats.org/officeDocument/2006/relationships/hyperlink" Target="https://opentopomap.org/" TargetMode="External"/><Relationship Id="rId475" Type="http://schemas.openxmlformats.org/officeDocument/2006/relationships/hyperlink" Target="https://opentopomap.org/" TargetMode="External"/><Relationship Id="rId476" Type="http://schemas.openxmlformats.org/officeDocument/2006/relationships/hyperlink" Target="https://opentopomap.org/" TargetMode="External"/><Relationship Id="rId477" Type="http://schemas.openxmlformats.org/officeDocument/2006/relationships/hyperlink" Target="https://opentopomap.org/" TargetMode="External"/><Relationship Id="rId478" Type="http://schemas.openxmlformats.org/officeDocument/2006/relationships/hyperlink" Target="https://opentopomap.org/" TargetMode="External"/><Relationship Id="rId479" Type="http://schemas.openxmlformats.org/officeDocument/2006/relationships/hyperlink" Target="https://opentopomap.org/" TargetMode="External"/><Relationship Id="rId480" Type="http://schemas.openxmlformats.org/officeDocument/2006/relationships/hyperlink" Target="https://opentopomap.org/" TargetMode="External"/><Relationship Id="rId481" Type="http://schemas.openxmlformats.org/officeDocument/2006/relationships/hyperlink" Target="https://opentopomap.org/" TargetMode="External"/><Relationship Id="rId482" Type="http://schemas.openxmlformats.org/officeDocument/2006/relationships/hyperlink" Target="https://opentopomap.org/" TargetMode="External"/><Relationship Id="rId483" Type="http://schemas.openxmlformats.org/officeDocument/2006/relationships/hyperlink" Target="https://opentopomap.org/" TargetMode="External"/><Relationship Id="rId484" Type="http://schemas.openxmlformats.org/officeDocument/2006/relationships/hyperlink" Target="https://opentopomap.org/" TargetMode="External"/><Relationship Id="rId485" Type="http://schemas.openxmlformats.org/officeDocument/2006/relationships/hyperlink" Target="https://opentopomap.org/" TargetMode="External"/><Relationship Id="rId486" Type="http://schemas.openxmlformats.org/officeDocument/2006/relationships/hyperlink" Target="https://opentopomap.org/" TargetMode="External"/><Relationship Id="rId487" Type="http://schemas.openxmlformats.org/officeDocument/2006/relationships/hyperlink" Target="https://opentopomap.org/" TargetMode="External"/><Relationship Id="rId488" Type="http://schemas.openxmlformats.org/officeDocument/2006/relationships/hyperlink" Target="https://opentopomap.org/" TargetMode="External"/><Relationship Id="rId489" Type="http://schemas.openxmlformats.org/officeDocument/2006/relationships/hyperlink" Target="https://opentopomap.org/" TargetMode="External"/><Relationship Id="rId490" Type="http://schemas.openxmlformats.org/officeDocument/2006/relationships/hyperlink" Target="https://opentopomap.org/" TargetMode="External"/><Relationship Id="rId491" Type="http://schemas.openxmlformats.org/officeDocument/2006/relationships/hyperlink" Target="https://opentopomap.org/" TargetMode="External"/><Relationship Id="rId492" Type="http://schemas.openxmlformats.org/officeDocument/2006/relationships/hyperlink" Target="https://opentopomap.org/" TargetMode="External"/><Relationship Id="rId493" Type="http://schemas.openxmlformats.org/officeDocument/2006/relationships/hyperlink" Target="https://opentopomap.org/" TargetMode="External"/><Relationship Id="rId494" Type="http://schemas.openxmlformats.org/officeDocument/2006/relationships/hyperlink" Target="https://opentopomap.org/" TargetMode="External"/><Relationship Id="rId495" Type="http://schemas.openxmlformats.org/officeDocument/2006/relationships/hyperlink" Target="https://opentopomap.org/" TargetMode="External"/><Relationship Id="rId496" Type="http://schemas.openxmlformats.org/officeDocument/2006/relationships/hyperlink" Target="https://opentopomap.org/" TargetMode="External"/><Relationship Id="rId497" Type="http://schemas.openxmlformats.org/officeDocument/2006/relationships/hyperlink" Target="https://opentopomap.org/" TargetMode="External"/><Relationship Id="rId498" Type="http://schemas.openxmlformats.org/officeDocument/2006/relationships/hyperlink" Target="https://opentopomap.org/" TargetMode="External"/><Relationship Id="rId499" Type="http://schemas.openxmlformats.org/officeDocument/2006/relationships/hyperlink" Target="https://opentopomap.org/" TargetMode="External"/><Relationship Id="rId500" Type="http://schemas.openxmlformats.org/officeDocument/2006/relationships/hyperlink" Target="https://opentopomap.org/" TargetMode="External"/><Relationship Id="rId501" Type="http://schemas.openxmlformats.org/officeDocument/2006/relationships/hyperlink" Target="https://opentopomap.org/" TargetMode="External"/><Relationship Id="rId502" Type="http://schemas.openxmlformats.org/officeDocument/2006/relationships/hyperlink" Target="https://opentopomap.org/" TargetMode="External"/><Relationship Id="rId503" Type="http://schemas.openxmlformats.org/officeDocument/2006/relationships/hyperlink" Target="https://opentopomap.org/" TargetMode="External"/><Relationship Id="rId504" Type="http://schemas.openxmlformats.org/officeDocument/2006/relationships/hyperlink" Target="https://opentopomap.org/" TargetMode="External"/><Relationship Id="rId505" Type="http://schemas.openxmlformats.org/officeDocument/2006/relationships/hyperlink" Target="https://opentopomap.org/" TargetMode="External"/><Relationship Id="rId506" Type="http://schemas.openxmlformats.org/officeDocument/2006/relationships/hyperlink" Target="https://opentopomap.org/" TargetMode="External"/><Relationship Id="rId507" Type="http://schemas.openxmlformats.org/officeDocument/2006/relationships/hyperlink" Target="https://opentopomap.org/" TargetMode="External"/><Relationship Id="rId508" Type="http://schemas.openxmlformats.org/officeDocument/2006/relationships/hyperlink" Target="https://opentopomap.org/" TargetMode="External"/><Relationship Id="rId509" Type="http://schemas.openxmlformats.org/officeDocument/2006/relationships/hyperlink" Target="https://opentopomap.org/" TargetMode="External"/><Relationship Id="rId510" Type="http://schemas.openxmlformats.org/officeDocument/2006/relationships/hyperlink" Target="https://opentopomap.org/" TargetMode="External"/><Relationship Id="rId511" Type="http://schemas.openxmlformats.org/officeDocument/2006/relationships/hyperlink" Target="https://opentopomap.org/" TargetMode="External"/><Relationship Id="rId512" Type="http://schemas.openxmlformats.org/officeDocument/2006/relationships/hyperlink" Target="https://opentopomap.org/" TargetMode="External"/><Relationship Id="rId513" Type="http://schemas.openxmlformats.org/officeDocument/2006/relationships/hyperlink" Target="https://opentopomap.org/" TargetMode="External"/><Relationship Id="rId514" Type="http://schemas.openxmlformats.org/officeDocument/2006/relationships/hyperlink" Target="https://opentopomap.org/" TargetMode="External"/><Relationship Id="rId515" Type="http://schemas.openxmlformats.org/officeDocument/2006/relationships/hyperlink" Target="https://opentopomap.org/" TargetMode="External"/><Relationship Id="rId516" Type="http://schemas.openxmlformats.org/officeDocument/2006/relationships/hyperlink" Target="https://opentopomap.org/" TargetMode="External"/><Relationship Id="rId517" Type="http://schemas.openxmlformats.org/officeDocument/2006/relationships/hyperlink" Target="https://opentopomap.org/" TargetMode="External"/><Relationship Id="rId518" Type="http://schemas.openxmlformats.org/officeDocument/2006/relationships/hyperlink" Target="https://opentopomap.org/" TargetMode="External"/><Relationship Id="rId519" Type="http://schemas.openxmlformats.org/officeDocument/2006/relationships/hyperlink" Target="https://opentopomap.org/" TargetMode="External"/><Relationship Id="rId520" Type="http://schemas.openxmlformats.org/officeDocument/2006/relationships/hyperlink" Target="https://opentopomap.org/" TargetMode="External"/><Relationship Id="rId521" Type="http://schemas.openxmlformats.org/officeDocument/2006/relationships/hyperlink" Target="https://opentopomap.org/" TargetMode="External"/><Relationship Id="rId522" Type="http://schemas.openxmlformats.org/officeDocument/2006/relationships/hyperlink" Target="https://opentopomap.org/" TargetMode="External"/><Relationship Id="rId523" Type="http://schemas.openxmlformats.org/officeDocument/2006/relationships/hyperlink" Target="https://opentopomap.org/" TargetMode="External"/><Relationship Id="rId524" Type="http://schemas.openxmlformats.org/officeDocument/2006/relationships/hyperlink" Target="https://opentopomap.org/" TargetMode="External"/><Relationship Id="rId525" Type="http://schemas.openxmlformats.org/officeDocument/2006/relationships/hyperlink" Target="https://opentopomap.org/" TargetMode="External"/><Relationship Id="rId526" Type="http://schemas.openxmlformats.org/officeDocument/2006/relationships/hyperlink" Target="https://opentopomap.org/" TargetMode="External"/><Relationship Id="rId527" Type="http://schemas.openxmlformats.org/officeDocument/2006/relationships/hyperlink" Target="https://opentopomap.org/" TargetMode="External"/><Relationship Id="rId528" Type="http://schemas.openxmlformats.org/officeDocument/2006/relationships/hyperlink" Target="https://opentopomap.org/" TargetMode="External"/><Relationship Id="rId529" Type="http://schemas.openxmlformats.org/officeDocument/2006/relationships/hyperlink" Target="https://opentopomap.org/" TargetMode="External"/><Relationship Id="rId530" Type="http://schemas.openxmlformats.org/officeDocument/2006/relationships/hyperlink" Target="https://opentopomap.org/" TargetMode="External"/><Relationship Id="rId531" Type="http://schemas.openxmlformats.org/officeDocument/2006/relationships/hyperlink" Target="https://opentopomap.org/" TargetMode="External"/><Relationship Id="rId532" Type="http://schemas.openxmlformats.org/officeDocument/2006/relationships/hyperlink" Target="https://opentopomap.org/" TargetMode="External"/><Relationship Id="rId533" Type="http://schemas.openxmlformats.org/officeDocument/2006/relationships/hyperlink" Target="https://opentopomap.org/" TargetMode="External"/><Relationship Id="rId534" Type="http://schemas.openxmlformats.org/officeDocument/2006/relationships/hyperlink" Target="https://opentopomap.org/" TargetMode="External"/><Relationship Id="rId535" Type="http://schemas.openxmlformats.org/officeDocument/2006/relationships/hyperlink" Target="https://opentopomap.org/" TargetMode="External"/><Relationship Id="rId536" Type="http://schemas.openxmlformats.org/officeDocument/2006/relationships/hyperlink" Target="https://opentopomap.org/" TargetMode="External"/><Relationship Id="rId537" Type="http://schemas.openxmlformats.org/officeDocument/2006/relationships/hyperlink" Target="https://opentopomap.org/" TargetMode="External"/><Relationship Id="rId538" Type="http://schemas.openxmlformats.org/officeDocument/2006/relationships/hyperlink" Target="https://opentopomap.org/" TargetMode="External"/><Relationship Id="rId539" Type="http://schemas.openxmlformats.org/officeDocument/2006/relationships/hyperlink" Target="https://opentopomap.org/" TargetMode="External"/><Relationship Id="rId540" Type="http://schemas.openxmlformats.org/officeDocument/2006/relationships/hyperlink" Target="https://opentopomap.org/" TargetMode="External"/><Relationship Id="rId541" Type="http://schemas.openxmlformats.org/officeDocument/2006/relationships/hyperlink" Target="https://opentopomap.org/" TargetMode="External"/><Relationship Id="rId542" Type="http://schemas.openxmlformats.org/officeDocument/2006/relationships/hyperlink" Target="https://opentopomap.org/" TargetMode="External"/><Relationship Id="rId543" Type="http://schemas.openxmlformats.org/officeDocument/2006/relationships/hyperlink" Target="https://opentopomap.org/" TargetMode="External"/><Relationship Id="rId544" Type="http://schemas.openxmlformats.org/officeDocument/2006/relationships/hyperlink" Target="https://opentopomap.org/" TargetMode="External"/><Relationship Id="rId545" Type="http://schemas.openxmlformats.org/officeDocument/2006/relationships/hyperlink" Target="https://opentopomap.org/" TargetMode="External"/><Relationship Id="rId546" Type="http://schemas.openxmlformats.org/officeDocument/2006/relationships/hyperlink" Target="https://opentopomap.org/" TargetMode="External"/><Relationship Id="rId547" Type="http://schemas.openxmlformats.org/officeDocument/2006/relationships/hyperlink" Target="https://opentopomap.org/" TargetMode="External"/><Relationship Id="rId548" Type="http://schemas.openxmlformats.org/officeDocument/2006/relationships/hyperlink" Target="https://opentopomap.org/" TargetMode="External"/><Relationship Id="rId549" Type="http://schemas.openxmlformats.org/officeDocument/2006/relationships/hyperlink" Target="https://opentopomap.org/" TargetMode="External"/><Relationship Id="rId550" Type="http://schemas.openxmlformats.org/officeDocument/2006/relationships/hyperlink" Target="https://opentopomap.org/" TargetMode="External"/><Relationship Id="rId551" Type="http://schemas.openxmlformats.org/officeDocument/2006/relationships/hyperlink" Target="https://opentopomap.org/" TargetMode="External"/><Relationship Id="rId552" Type="http://schemas.openxmlformats.org/officeDocument/2006/relationships/hyperlink" Target="https://opentopomap.org/" TargetMode="External"/><Relationship Id="rId553" Type="http://schemas.openxmlformats.org/officeDocument/2006/relationships/hyperlink" Target="https://opentopomap.org/" TargetMode="External"/><Relationship Id="rId554" Type="http://schemas.openxmlformats.org/officeDocument/2006/relationships/hyperlink" Target="https://opentopomap.org/" TargetMode="External"/><Relationship Id="rId555" Type="http://schemas.openxmlformats.org/officeDocument/2006/relationships/hyperlink" Target="https://opentopomap.org/" TargetMode="External"/><Relationship Id="rId556" Type="http://schemas.openxmlformats.org/officeDocument/2006/relationships/hyperlink" Target="https://opentopomap.org/" TargetMode="External"/><Relationship Id="rId557" Type="http://schemas.openxmlformats.org/officeDocument/2006/relationships/hyperlink" Target="https://opentopomap.org/" TargetMode="External"/><Relationship Id="rId558" Type="http://schemas.openxmlformats.org/officeDocument/2006/relationships/hyperlink" Target="https://opentopomap.org/" TargetMode="External"/><Relationship Id="rId559" Type="http://schemas.openxmlformats.org/officeDocument/2006/relationships/hyperlink" Target="https://opentopomap.org/" TargetMode="External"/><Relationship Id="rId560" Type="http://schemas.openxmlformats.org/officeDocument/2006/relationships/hyperlink" Target="https://opentopomap.org/" TargetMode="External"/><Relationship Id="rId561" Type="http://schemas.openxmlformats.org/officeDocument/2006/relationships/hyperlink" Target="https://opentopomap.org/" TargetMode="External"/><Relationship Id="rId562" Type="http://schemas.openxmlformats.org/officeDocument/2006/relationships/hyperlink" Target="https://opentopomap.org/" TargetMode="External"/><Relationship Id="rId563" Type="http://schemas.openxmlformats.org/officeDocument/2006/relationships/hyperlink" Target="https://opentopomap.org/" TargetMode="External"/><Relationship Id="rId564" Type="http://schemas.openxmlformats.org/officeDocument/2006/relationships/hyperlink" Target="https://opentopomap.org/" TargetMode="External"/><Relationship Id="rId565" Type="http://schemas.openxmlformats.org/officeDocument/2006/relationships/hyperlink" Target="https://opentopomap.org/" TargetMode="External"/><Relationship Id="rId566" Type="http://schemas.openxmlformats.org/officeDocument/2006/relationships/hyperlink" Target="https://opentopomap.org/" TargetMode="External"/><Relationship Id="rId567" Type="http://schemas.openxmlformats.org/officeDocument/2006/relationships/hyperlink" Target="https://opentopomap.org/" TargetMode="External"/><Relationship Id="rId568" Type="http://schemas.openxmlformats.org/officeDocument/2006/relationships/hyperlink" Target="https://opentopomap.org/" TargetMode="External"/><Relationship Id="rId569" Type="http://schemas.openxmlformats.org/officeDocument/2006/relationships/hyperlink" Target="https://opentopomap.org/" TargetMode="External"/><Relationship Id="rId570" Type="http://schemas.openxmlformats.org/officeDocument/2006/relationships/hyperlink" Target="https://opentopomap.org/" TargetMode="External"/><Relationship Id="rId571" Type="http://schemas.openxmlformats.org/officeDocument/2006/relationships/hyperlink" Target="https://opentopomap.org/" TargetMode="External"/><Relationship Id="rId572" Type="http://schemas.openxmlformats.org/officeDocument/2006/relationships/hyperlink" Target="https://opentopomap.org/" TargetMode="External"/><Relationship Id="rId573" Type="http://schemas.openxmlformats.org/officeDocument/2006/relationships/hyperlink" Target="https://opentopomap.org/" TargetMode="External"/><Relationship Id="rId574" Type="http://schemas.openxmlformats.org/officeDocument/2006/relationships/hyperlink" Target="https://opentopomap.org/" TargetMode="External"/><Relationship Id="rId575" Type="http://schemas.openxmlformats.org/officeDocument/2006/relationships/hyperlink" Target="https://opentopomap.org/" TargetMode="External"/><Relationship Id="rId576" Type="http://schemas.openxmlformats.org/officeDocument/2006/relationships/hyperlink" Target="https://opentopomap.org/" TargetMode="External"/><Relationship Id="rId577" Type="http://schemas.openxmlformats.org/officeDocument/2006/relationships/hyperlink" Target="https://opentopomap.org/" TargetMode="External"/><Relationship Id="rId578" Type="http://schemas.openxmlformats.org/officeDocument/2006/relationships/hyperlink" Target="https://opentopomap.org/" TargetMode="External"/><Relationship Id="rId579" Type="http://schemas.openxmlformats.org/officeDocument/2006/relationships/hyperlink" Target="https://opentopomap.org/" TargetMode="External"/><Relationship Id="rId580" Type="http://schemas.openxmlformats.org/officeDocument/2006/relationships/hyperlink" Target="https://opentopomap.org/" TargetMode="External"/><Relationship Id="rId581" Type="http://schemas.openxmlformats.org/officeDocument/2006/relationships/hyperlink" Target="https://opentopomap.org/" TargetMode="External"/><Relationship Id="rId582" Type="http://schemas.openxmlformats.org/officeDocument/2006/relationships/hyperlink" Target="https://opentopomap.org/" TargetMode="External"/><Relationship Id="rId583" Type="http://schemas.openxmlformats.org/officeDocument/2006/relationships/hyperlink" Target="https://opentopomap.org/" TargetMode="External"/><Relationship Id="rId584" Type="http://schemas.openxmlformats.org/officeDocument/2006/relationships/hyperlink" Target="https://opentopomap.org/" TargetMode="External"/><Relationship Id="rId585" Type="http://schemas.openxmlformats.org/officeDocument/2006/relationships/hyperlink" Target="https://opentopomap.org/" TargetMode="External"/><Relationship Id="rId586" Type="http://schemas.openxmlformats.org/officeDocument/2006/relationships/hyperlink" Target="https://opentopomap.org/" TargetMode="External"/><Relationship Id="rId587" Type="http://schemas.openxmlformats.org/officeDocument/2006/relationships/hyperlink" Target="https://opentopomap.org/" TargetMode="External"/><Relationship Id="rId588" Type="http://schemas.openxmlformats.org/officeDocument/2006/relationships/hyperlink" Target="https://opentopomap.org/" TargetMode="External"/><Relationship Id="rId589" Type="http://schemas.openxmlformats.org/officeDocument/2006/relationships/hyperlink" Target="https://opentopomap.org/" TargetMode="External"/><Relationship Id="rId590" Type="http://schemas.openxmlformats.org/officeDocument/2006/relationships/hyperlink" Target="https://opentopomap.org/" TargetMode="External"/><Relationship Id="rId591" Type="http://schemas.openxmlformats.org/officeDocument/2006/relationships/hyperlink" Target="https://opentopomap.org/" TargetMode="External"/><Relationship Id="rId592" Type="http://schemas.openxmlformats.org/officeDocument/2006/relationships/hyperlink" Target="https://opentopomap.org/" TargetMode="External"/><Relationship Id="rId593" Type="http://schemas.openxmlformats.org/officeDocument/2006/relationships/hyperlink" Target="https://opentopomap.org/" TargetMode="External"/><Relationship Id="rId594" Type="http://schemas.openxmlformats.org/officeDocument/2006/relationships/hyperlink" Target="https://opentopomap.org/" TargetMode="External"/><Relationship Id="rId595" Type="http://schemas.openxmlformats.org/officeDocument/2006/relationships/hyperlink" Target="https://opentopomap.org/" TargetMode="External"/><Relationship Id="rId596" Type="http://schemas.openxmlformats.org/officeDocument/2006/relationships/hyperlink" Target="https://opentopomap.org/" TargetMode="External"/><Relationship Id="rId597" Type="http://schemas.openxmlformats.org/officeDocument/2006/relationships/hyperlink" Target="https://opentopomap.org/" TargetMode="External"/><Relationship Id="rId598" Type="http://schemas.openxmlformats.org/officeDocument/2006/relationships/hyperlink" Target="https://opentopomap.org/" TargetMode="External"/><Relationship Id="rId599" Type="http://schemas.openxmlformats.org/officeDocument/2006/relationships/hyperlink" Target="https://opentopomap.org/" TargetMode="External"/><Relationship Id="rId600" Type="http://schemas.openxmlformats.org/officeDocument/2006/relationships/hyperlink" Target="https://opentopomap.org/" TargetMode="External"/><Relationship Id="rId601" Type="http://schemas.openxmlformats.org/officeDocument/2006/relationships/hyperlink" Target="https://opentopomap.org/" TargetMode="External"/><Relationship Id="rId602" Type="http://schemas.openxmlformats.org/officeDocument/2006/relationships/hyperlink" Target="https://opentopomap.org/" TargetMode="External"/><Relationship Id="rId603" Type="http://schemas.openxmlformats.org/officeDocument/2006/relationships/hyperlink" Target="https://opentopomap.org/" TargetMode="External"/><Relationship Id="rId604" Type="http://schemas.openxmlformats.org/officeDocument/2006/relationships/hyperlink" Target="https://opentopomap.org/" TargetMode="External"/><Relationship Id="rId605" Type="http://schemas.openxmlformats.org/officeDocument/2006/relationships/hyperlink" Target="https://opentopomap.org/" TargetMode="External"/><Relationship Id="rId606" Type="http://schemas.openxmlformats.org/officeDocument/2006/relationships/hyperlink" Target="https://opentopomap.org/" TargetMode="External"/><Relationship Id="rId607" Type="http://schemas.openxmlformats.org/officeDocument/2006/relationships/hyperlink" Target="https://opentopomap.org/" TargetMode="External"/><Relationship Id="rId608" Type="http://schemas.openxmlformats.org/officeDocument/2006/relationships/hyperlink" Target="https://opentopomap.org/" TargetMode="External"/><Relationship Id="rId609" Type="http://schemas.openxmlformats.org/officeDocument/2006/relationships/hyperlink" Target="https://opentopomap.org/" TargetMode="External"/><Relationship Id="rId610" Type="http://schemas.openxmlformats.org/officeDocument/2006/relationships/hyperlink" Target="https://opentopomap.org/" TargetMode="External"/><Relationship Id="rId611" Type="http://schemas.openxmlformats.org/officeDocument/2006/relationships/hyperlink" Target="https://opentopomap.org/" TargetMode="External"/><Relationship Id="rId612" Type="http://schemas.openxmlformats.org/officeDocument/2006/relationships/hyperlink" Target="https://opentopomap.org/" TargetMode="External"/><Relationship Id="rId613" Type="http://schemas.openxmlformats.org/officeDocument/2006/relationships/hyperlink" Target="https://opentopomap.org/" TargetMode="External"/><Relationship Id="rId614" Type="http://schemas.openxmlformats.org/officeDocument/2006/relationships/hyperlink" Target="https://opentopomap.org/" TargetMode="External"/><Relationship Id="rId615" Type="http://schemas.openxmlformats.org/officeDocument/2006/relationships/hyperlink" Target="https://opentopomap.org/" TargetMode="External"/><Relationship Id="rId616" Type="http://schemas.openxmlformats.org/officeDocument/2006/relationships/hyperlink" Target="https://opentopomap.org/" TargetMode="External"/><Relationship Id="rId617" Type="http://schemas.openxmlformats.org/officeDocument/2006/relationships/hyperlink" Target="https://opentopomap.org/" TargetMode="External"/><Relationship Id="rId618" Type="http://schemas.openxmlformats.org/officeDocument/2006/relationships/hyperlink" Target="https://opentopomap.org/" TargetMode="External"/><Relationship Id="rId619" Type="http://schemas.openxmlformats.org/officeDocument/2006/relationships/hyperlink" Target="https://opentopomap.org/" TargetMode="External"/><Relationship Id="rId620" Type="http://schemas.openxmlformats.org/officeDocument/2006/relationships/hyperlink" Target="https://opentopomap.org/" TargetMode="External"/><Relationship Id="rId621" Type="http://schemas.openxmlformats.org/officeDocument/2006/relationships/hyperlink" Target="https://opentopomap.org/" TargetMode="External"/><Relationship Id="rId622" Type="http://schemas.openxmlformats.org/officeDocument/2006/relationships/hyperlink" Target="https://opentopomap.org/" TargetMode="External"/><Relationship Id="rId623" Type="http://schemas.openxmlformats.org/officeDocument/2006/relationships/hyperlink" Target="https://opentopomap.org/" TargetMode="External"/><Relationship Id="rId624" Type="http://schemas.openxmlformats.org/officeDocument/2006/relationships/hyperlink" Target="https://opentopomap.org/" TargetMode="External"/><Relationship Id="rId625" Type="http://schemas.openxmlformats.org/officeDocument/2006/relationships/hyperlink" Target="https://opentopomap.org/" TargetMode="External"/><Relationship Id="rId626" Type="http://schemas.openxmlformats.org/officeDocument/2006/relationships/hyperlink" Target="https://opentopomap.org/" TargetMode="External"/><Relationship Id="rId627" Type="http://schemas.openxmlformats.org/officeDocument/2006/relationships/hyperlink" Target="https://opentopomap.org/" TargetMode="External"/><Relationship Id="rId628" Type="http://schemas.openxmlformats.org/officeDocument/2006/relationships/hyperlink" Target="https://opentopomap.org/" TargetMode="External"/><Relationship Id="rId629" Type="http://schemas.openxmlformats.org/officeDocument/2006/relationships/hyperlink" Target="https://opentopomap.org/" TargetMode="External"/><Relationship Id="rId630" Type="http://schemas.openxmlformats.org/officeDocument/2006/relationships/hyperlink" Target="https://opentopomap.org/" TargetMode="External"/><Relationship Id="rId631" Type="http://schemas.openxmlformats.org/officeDocument/2006/relationships/hyperlink" Target="https://opentopomap.org/" TargetMode="External"/><Relationship Id="rId632" Type="http://schemas.openxmlformats.org/officeDocument/2006/relationships/hyperlink" Target="https://opentopomap.org/" TargetMode="External"/><Relationship Id="rId633" Type="http://schemas.openxmlformats.org/officeDocument/2006/relationships/hyperlink" Target="https://opentopomap.org/" TargetMode="External"/><Relationship Id="rId634" Type="http://schemas.openxmlformats.org/officeDocument/2006/relationships/hyperlink" Target="https://opentopomap.org/" TargetMode="External"/><Relationship Id="rId635" Type="http://schemas.openxmlformats.org/officeDocument/2006/relationships/hyperlink" Target="https://opentopomap.org/" TargetMode="External"/><Relationship Id="rId636" Type="http://schemas.openxmlformats.org/officeDocument/2006/relationships/hyperlink" Target="https://opentopomap.org/" TargetMode="External"/><Relationship Id="rId637" Type="http://schemas.openxmlformats.org/officeDocument/2006/relationships/hyperlink" Target="https://opentopomap.org/" TargetMode="External"/><Relationship Id="rId638" Type="http://schemas.openxmlformats.org/officeDocument/2006/relationships/hyperlink" Target="https://opentopomap.org/" TargetMode="External"/><Relationship Id="rId639" Type="http://schemas.openxmlformats.org/officeDocument/2006/relationships/hyperlink" Target="https://opentopomap.org/" TargetMode="External"/><Relationship Id="rId640" Type="http://schemas.openxmlformats.org/officeDocument/2006/relationships/hyperlink" Target="https://opentopomap.org/" TargetMode="External"/><Relationship Id="rId641" Type="http://schemas.openxmlformats.org/officeDocument/2006/relationships/hyperlink" Target="https://opentopomap.org/" TargetMode="External"/><Relationship Id="rId642" Type="http://schemas.openxmlformats.org/officeDocument/2006/relationships/hyperlink" Target="https://opentopomap.org/" TargetMode="External"/><Relationship Id="rId643" Type="http://schemas.openxmlformats.org/officeDocument/2006/relationships/hyperlink" Target="https://opentopomap.org/" TargetMode="External"/><Relationship Id="rId644" Type="http://schemas.openxmlformats.org/officeDocument/2006/relationships/hyperlink" Target="https://opentopomap.org/" TargetMode="External"/><Relationship Id="rId645" Type="http://schemas.openxmlformats.org/officeDocument/2006/relationships/hyperlink" Target="https://opentopomap.org/" TargetMode="External"/><Relationship Id="rId646" Type="http://schemas.openxmlformats.org/officeDocument/2006/relationships/hyperlink" Target="https://opentopomap.org/" TargetMode="External"/><Relationship Id="rId647" Type="http://schemas.openxmlformats.org/officeDocument/2006/relationships/hyperlink" Target="https://opentopomap.org/" TargetMode="External"/><Relationship Id="rId648" Type="http://schemas.openxmlformats.org/officeDocument/2006/relationships/hyperlink" Target="https://opentopomap.org/" TargetMode="External"/><Relationship Id="rId649" Type="http://schemas.openxmlformats.org/officeDocument/2006/relationships/hyperlink" Target="https://opentopomap.org/" TargetMode="External"/><Relationship Id="rId650" Type="http://schemas.openxmlformats.org/officeDocument/2006/relationships/hyperlink" Target="https://opentopomap.org/" TargetMode="External"/><Relationship Id="rId651" Type="http://schemas.openxmlformats.org/officeDocument/2006/relationships/hyperlink" Target="https://opentopomap.org/" TargetMode="External"/><Relationship Id="rId652" Type="http://schemas.openxmlformats.org/officeDocument/2006/relationships/hyperlink" Target="https://opentopomap.org/" TargetMode="External"/><Relationship Id="rId653" Type="http://schemas.openxmlformats.org/officeDocument/2006/relationships/hyperlink" Target="https://opentopomap.org/" TargetMode="External"/><Relationship Id="rId654" Type="http://schemas.openxmlformats.org/officeDocument/2006/relationships/hyperlink" Target="https://opentopomap.org/" TargetMode="External"/><Relationship Id="rId655" Type="http://schemas.openxmlformats.org/officeDocument/2006/relationships/hyperlink" Target="https://opentopomap.org/" TargetMode="External"/><Relationship Id="rId656" Type="http://schemas.openxmlformats.org/officeDocument/2006/relationships/hyperlink" Target="https://opentopomap.org/" TargetMode="External"/><Relationship Id="rId657" Type="http://schemas.openxmlformats.org/officeDocument/2006/relationships/hyperlink" Target="https://opentopomap.org/" TargetMode="External"/><Relationship Id="rId658" Type="http://schemas.openxmlformats.org/officeDocument/2006/relationships/hyperlink" Target="https://opentopomap.org/" TargetMode="External"/><Relationship Id="rId659" Type="http://schemas.openxmlformats.org/officeDocument/2006/relationships/hyperlink" Target="https://opentopomap.org/" TargetMode="External"/><Relationship Id="rId660" Type="http://schemas.openxmlformats.org/officeDocument/2006/relationships/hyperlink" Target="https://opentopomap.org/" TargetMode="External"/><Relationship Id="rId661" Type="http://schemas.openxmlformats.org/officeDocument/2006/relationships/hyperlink" Target="https://opentopomap.org/" TargetMode="External"/><Relationship Id="rId662" Type="http://schemas.openxmlformats.org/officeDocument/2006/relationships/hyperlink" Target="https://opentopomap.org/" TargetMode="External"/><Relationship Id="rId663" Type="http://schemas.openxmlformats.org/officeDocument/2006/relationships/drawing" Target="../drawings/drawing4.xml"/><Relationship Id="rId664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s://opentopomap.org/" TargetMode="External"/><Relationship Id="rId3" Type="http://schemas.openxmlformats.org/officeDocument/2006/relationships/hyperlink" Target="https://opentopomap.org/" TargetMode="External"/><Relationship Id="rId4" Type="http://schemas.openxmlformats.org/officeDocument/2006/relationships/hyperlink" Target="https://opentopomap.org/" TargetMode="External"/><Relationship Id="rId5" Type="http://schemas.openxmlformats.org/officeDocument/2006/relationships/hyperlink" Target="https://opentopomap.org/" TargetMode="External"/><Relationship Id="rId6" Type="http://schemas.openxmlformats.org/officeDocument/2006/relationships/hyperlink" Target="https://opentopomap.org/" TargetMode="External"/><Relationship Id="rId7" Type="http://schemas.openxmlformats.org/officeDocument/2006/relationships/hyperlink" Target="https://opentopomap.org/" TargetMode="External"/><Relationship Id="rId8" Type="http://schemas.openxmlformats.org/officeDocument/2006/relationships/hyperlink" Target="https://opentopomap.org/" TargetMode="External"/><Relationship Id="rId9" Type="http://schemas.openxmlformats.org/officeDocument/2006/relationships/hyperlink" Target="https://opentopomap.org/" TargetMode="External"/><Relationship Id="rId10" Type="http://schemas.openxmlformats.org/officeDocument/2006/relationships/hyperlink" Target="https://opentopomap.org/" TargetMode="External"/><Relationship Id="rId11" Type="http://schemas.openxmlformats.org/officeDocument/2006/relationships/hyperlink" Target="https://opentopomap.org/" TargetMode="External"/><Relationship Id="rId12" Type="http://schemas.openxmlformats.org/officeDocument/2006/relationships/hyperlink" Target="https://opentopomap.org/" TargetMode="External"/><Relationship Id="rId13" Type="http://schemas.openxmlformats.org/officeDocument/2006/relationships/hyperlink" Target="https://opentopomap.org/" TargetMode="External"/><Relationship Id="rId14" Type="http://schemas.openxmlformats.org/officeDocument/2006/relationships/hyperlink" Target="https://opentopomap.org/" TargetMode="External"/><Relationship Id="rId15" Type="http://schemas.openxmlformats.org/officeDocument/2006/relationships/hyperlink" Target="https://opentopomap.org/" TargetMode="External"/><Relationship Id="rId16" Type="http://schemas.openxmlformats.org/officeDocument/2006/relationships/hyperlink" Target="https://opentopomap.org/" TargetMode="External"/><Relationship Id="rId17" Type="http://schemas.openxmlformats.org/officeDocument/2006/relationships/hyperlink" Target="https://opentopomap.org/" TargetMode="External"/><Relationship Id="rId18" Type="http://schemas.openxmlformats.org/officeDocument/2006/relationships/hyperlink" Target="https://opentopomap.org/" TargetMode="External"/><Relationship Id="rId19" Type="http://schemas.openxmlformats.org/officeDocument/2006/relationships/hyperlink" Target="https://opentopomap.org/" TargetMode="External"/><Relationship Id="rId20" Type="http://schemas.openxmlformats.org/officeDocument/2006/relationships/hyperlink" Target="https://opentopomap.org/" TargetMode="External"/><Relationship Id="rId21" Type="http://schemas.openxmlformats.org/officeDocument/2006/relationships/hyperlink" Target="https://opentopomap.org/" TargetMode="External"/><Relationship Id="rId22" Type="http://schemas.openxmlformats.org/officeDocument/2006/relationships/hyperlink" Target="https://opentopomap.org/" TargetMode="External"/><Relationship Id="rId23" Type="http://schemas.openxmlformats.org/officeDocument/2006/relationships/hyperlink" Target="https://opentopomap.org/" TargetMode="External"/><Relationship Id="rId24" Type="http://schemas.openxmlformats.org/officeDocument/2006/relationships/hyperlink" Target="https://opentopomap.org/" TargetMode="External"/><Relationship Id="rId25" Type="http://schemas.openxmlformats.org/officeDocument/2006/relationships/hyperlink" Target="https://opentopomap.org/" TargetMode="External"/><Relationship Id="rId26" Type="http://schemas.openxmlformats.org/officeDocument/2006/relationships/hyperlink" Target="https://opentopomap.org/" TargetMode="External"/><Relationship Id="rId27" Type="http://schemas.openxmlformats.org/officeDocument/2006/relationships/hyperlink" Target="https://opentopomap.org/" TargetMode="External"/><Relationship Id="rId28" Type="http://schemas.openxmlformats.org/officeDocument/2006/relationships/hyperlink" Target="https://opentopomap.org/" TargetMode="External"/><Relationship Id="rId29" Type="http://schemas.openxmlformats.org/officeDocument/2006/relationships/hyperlink" Target="https://opentopomap.org/" TargetMode="External"/><Relationship Id="rId30" Type="http://schemas.openxmlformats.org/officeDocument/2006/relationships/hyperlink" Target="https://opentopomap.org/" TargetMode="External"/><Relationship Id="rId31" Type="http://schemas.openxmlformats.org/officeDocument/2006/relationships/hyperlink" Target="https://opentopomap.org/" TargetMode="External"/><Relationship Id="rId32" Type="http://schemas.openxmlformats.org/officeDocument/2006/relationships/hyperlink" Target="https://opentopomap.org/" TargetMode="External"/><Relationship Id="rId33" Type="http://schemas.openxmlformats.org/officeDocument/2006/relationships/hyperlink" Target="https://opentopomap.org/" TargetMode="External"/><Relationship Id="rId34" Type="http://schemas.openxmlformats.org/officeDocument/2006/relationships/hyperlink" Target="https://opentopomap.org/" TargetMode="External"/><Relationship Id="rId35" Type="http://schemas.openxmlformats.org/officeDocument/2006/relationships/hyperlink" Target="https://opentopomap.org/" TargetMode="External"/><Relationship Id="rId36" Type="http://schemas.openxmlformats.org/officeDocument/2006/relationships/hyperlink" Target="https://opentopomap.org/" TargetMode="External"/><Relationship Id="rId37" Type="http://schemas.openxmlformats.org/officeDocument/2006/relationships/hyperlink" Target="https://opentopomap.org/" TargetMode="External"/><Relationship Id="rId38" Type="http://schemas.openxmlformats.org/officeDocument/2006/relationships/hyperlink" Target="https://opentopomap.org/" TargetMode="External"/><Relationship Id="rId39" Type="http://schemas.openxmlformats.org/officeDocument/2006/relationships/hyperlink" Target="https://opentopomap.org/" TargetMode="External"/><Relationship Id="rId40" Type="http://schemas.openxmlformats.org/officeDocument/2006/relationships/hyperlink" Target="https://opentopomap.org/" TargetMode="External"/><Relationship Id="rId41" Type="http://schemas.openxmlformats.org/officeDocument/2006/relationships/hyperlink" Target="https://opentopomap.org/" TargetMode="External"/><Relationship Id="rId42" Type="http://schemas.openxmlformats.org/officeDocument/2006/relationships/hyperlink" Target="https://opentopomap.org/" TargetMode="External"/><Relationship Id="rId43" Type="http://schemas.openxmlformats.org/officeDocument/2006/relationships/hyperlink" Target="https://opentopomap.org/" TargetMode="External"/><Relationship Id="rId44" Type="http://schemas.openxmlformats.org/officeDocument/2006/relationships/hyperlink" Target="https://opentopomap.org/" TargetMode="External"/><Relationship Id="rId45" Type="http://schemas.openxmlformats.org/officeDocument/2006/relationships/hyperlink" Target="https://opentopomap.org/" TargetMode="External"/><Relationship Id="rId46" Type="http://schemas.openxmlformats.org/officeDocument/2006/relationships/hyperlink" Target="https://opentopomap.org/" TargetMode="External"/><Relationship Id="rId47" Type="http://schemas.openxmlformats.org/officeDocument/2006/relationships/hyperlink" Target="https://opentopomap.org/" TargetMode="External"/><Relationship Id="rId48" Type="http://schemas.openxmlformats.org/officeDocument/2006/relationships/hyperlink" Target="https://opentopomap.org/" TargetMode="External"/><Relationship Id="rId49" Type="http://schemas.openxmlformats.org/officeDocument/2006/relationships/hyperlink" Target="https://opentopomap.org/" TargetMode="External"/><Relationship Id="rId50" Type="http://schemas.openxmlformats.org/officeDocument/2006/relationships/hyperlink" Target="https://opentopomap.org/" TargetMode="External"/><Relationship Id="rId51" Type="http://schemas.openxmlformats.org/officeDocument/2006/relationships/hyperlink" Target="https://opentopomap.org/" TargetMode="External"/><Relationship Id="rId52" Type="http://schemas.openxmlformats.org/officeDocument/2006/relationships/hyperlink" Target="https://opentopomap.org/" TargetMode="External"/><Relationship Id="rId53" Type="http://schemas.openxmlformats.org/officeDocument/2006/relationships/hyperlink" Target="https://opentopomap.org/" TargetMode="External"/><Relationship Id="rId54" Type="http://schemas.openxmlformats.org/officeDocument/2006/relationships/hyperlink" Target="https://opentopomap.org/" TargetMode="External"/><Relationship Id="rId55" Type="http://schemas.openxmlformats.org/officeDocument/2006/relationships/hyperlink" Target="https://opentopomap.org/" TargetMode="External"/><Relationship Id="rId56" Type="http://schemas.openxmlformats.org/officeDocument/2006/relationships/hyperlink" Target="https://opentopomap.org/" TargetMode="External"/><Relationship Id="rId57" Type="http://schemas.openxmlformats.org/officeDocument/2006/relationships/hyperlink" Target="https://opentopomap.org/" TargetMode="External"/><Relationship Id="rId58" Type="http://schemas.openxmlformats.org/officeDocument/2006/relationships/hyperlink" Target="https://opentopomap.org/" TargetMode="External"/><Relationship Id="rId59" Type="http://schemas.openxmlformats.org/officeDocument/2006/relationships/hyperlink" Target="https://opentopomap.org/" TargetMode="External"/><Relationship Id="rId60" Type="http://schemas.openxmlformats.org/officeDocument/2006/relationships/hyperlink" Target="https://opentopomap.org/" TargetMode="External"/><Relationship Id="rId61" Type="http://schemas.openxmlformats.org/officeDocument/2006/relationships/hyperlink" Target="https://opentopomap.org/" TargetMode="External"/><Relationship Id="rId62" Type="http://schemas.openxmlformats.org/officeDocument/2006/relationships/hyperlink" Target="https://opentopomap.org/" TargetMode="External"/><Relationship Id="rId63" Type="http://schemas.openxmlformats.org/officeDocument/2006/relationships/hyperlink" Target="https://opentopomap.org/" TargetMode="External"/><Relationship Id="rId64" Type="http://schemas.openxmlformats.org/officeDocument/2006/relationships/hyperlink" Target="https://opentopomap.org/" TargetMode="External"/><Relationship Id="rId65" Type="http://schemas.openxmlformats.org/officeDocument/2006/relationships/hyperlink" Target="https://opentopomap.org/" TargetMode="External"/><Relationship Id="rId66" Type="http://schemas.openxmlformats.org/officeDocument/2006/relationships/hyperlink" Target="https://opentopomap.org/" TargetMode="External"/><Relationship Id="rId67" Type="http://schemas.openxmlformats.org/officeDocument/2006/relationships/hyperlink" Target="https://opentopomap.org/" TargetMode="External"/><Relationship Id="rId68" Type="http://schemas.openxmlformats.org/officeDocument/2006/relationships/hyperlink" Target="https://opentopomap.org/" TargetMode="External"/><Relationship Id="rId69" Type="http://schemas.openxmlformats.org/officeDocument/2006/relationships/hyperlink" Target="https://opentopomap.org/" TargetMode="External"/><Relationship Id="rId70" Type="http://schemas.openxmlformats.org/officeDocument/2006/relationships/hyperlink" Target="https://opentopomap.org/" TargetMode="External"/><Relationship Id="rId71" Type="http://schemas.openxmlformats.org/officeDocument/2006/relationships/hyperlink" Target="https://opentopomap.org/" TargetMode="External"/><Relationship Id="rId72" Type="http://schemas.openxmlformats.org/officeDocument/2006/relationships/hyperlink" Target="https://opentopomap.org/" TargetMode="External"/><Relationship Id="rId73" Type="http://schemas.openxmlformats.org/officeDocument/2006/relationships/hyperlink" Target="https://opentopomap.org/" TargetMode="External"/><Relationship Id="rId74" Type="http://schemas.openxmlformats.org/officeDocument/2006/relationships/hyperlink" Target="https://opentopomap.org/" TargetMode="External"/><Relationship Id="rId75" Type="http://schemas.openxmlformats.org/officeDocument/2006/relationships/hyperlink" Target="https://opentopomap.org/" TargetMode="External"/><Relationship Id="rId76" Type="http://schemas.openxmlformats.org/officeDocument/2006/relationships/hyperlink" Target="https://opentopomap.org/" TargetMode="External"/><Relationship Id="rId77" Type="http://schemas.openxmlformats.org/officeDocument/2006/relationships/hyperlink" Target="https://opentopomap.org/" TargetMode="External"/><Relationship Id="rId78" Type="http://schemas.openxmlformats.org/officeDocument/2006/relationships/hyperlink" Target="https://opentopomap.org/" TargetMode="External"/><Relationship Id="rId79" Type="http://schemas.openxmlformats.org/officeDocument/2006/relationships/hyperlink" Target="https://opentopomap.org/" TargetMode="External"/><Relationship Id="rId80" Type="http://schemas.openxmlformats.org/officeDocument/2006/relationships/hyperlink" Target="https://opentopomap.org/" TargetMode="External"/><Relationship Id="rId81" Type="http://schemas.openxmlformats.org/officeDocument/2006/relationships/hyperlink" Target="https://opentopomap.org/" TargetMode="External"/><Relationship Id="rId82" Type="http://schemas.openxmlformats.org/officeDocument/2006/relationships/hyperlink" Target="https://opentopomap.org/" TargetMode="External"/><Relationship Id="rId83" Type="http://schemas.openxmlformats.org/officeDocument/2006/relationships/hyperlink" Target="https://opentopomap.org/" TargetMode="External"/><Relationship Id="rId84" Type="http://schemas.openxmlformats.org/officeDocument/2006/relationships/hyperlink" Target="https://opentopomap.org/" TargetMode="External"/><Relationship Id="rId85" Type="http://schemas.openxmlformats.org/officeDocument/2006/relationships/hyperlink" Target="https://opentopomap.org/" TargetMode="External"/><Relationship Id="rId86" Type="http://schemas.openxmlformats.org/officeDocument/2006/relationships/hyperlink" Target="https://opentopomap.org/" TargetMode="External"/><Relationship Id="rId87" Type="http://schemas.openxmlformats.org/officeDocument/2006/relationships/hyperlink" Target="https://opentopomap.org/" TargetMode="External"/><Relationship Id="rId88" Type="http://schemas.openxmlformats.org/officeDocument/2006/relationships/hyperlink" Target="https://opentopomap.org/" TargetMode="External"/><Relationship Id="rId89" Type="http://schemas.openxmlformats.org/officeDocument/2006/relationships/hyperlink" Target="https://opentopomap.org/" TargetMode="External"/><Relationship Id="rId90" Type="http://schemas.openxmlformats.org/officeDocument/2006/relationships/hyperlink" Target="https://opentopomap.org/" TargetMode="External"/><Relationship Id="rId91" Type="http://schemas.openxmlformats.org/officeDocument/2006/relationships/hyperlink" Target="https://opentopomap.org/" TargetMode="External"/><Relationship Id="rId92" Type="http://schemas.openxmlformats.org/officeDocument/2006/relationships/hyperlink" Target="https://opentopomap.org/" TargetMode="External"/><Relationship Id="rId93" Type="http://schemas.openxmlformats.org/officeDocument/2006/relationships/hyperlink" Target="https://opentopomap.org/" TargetMode="External"/><Relationship Id="rId94" Type="http://schemas.openxmlformats.org/officeDocument/2006/relationships/hyperlink" Target="https://opentopomap.org/" TargetMode="External"/><Relationship Id="rId95" Type="http://schemas.openxmlformats.org/officeDocument/2006/relationships/hyperlink" Target="https://opentopomap.org/" TargetMode="External"/><Relationship Id="rId96" Type="http://schemas.openxmlformats.org/officeDocument/2006/relationships/hyperlink" Target="https://opentopomap.org/" TargetMode="External"/><Relationship Id="rId97" Type="http://schemas.openxmlformats.org/officeDocument/2006/relationships/hyperlink" Target="https://opentopomap.org/" TargetMode="External"/><Relationship Id="rId98" Type="http://schemas.openxmlformats.org/officeDocument/2006/relationships/hyperlink" Target="https://opentopomap.org/" TargetMode="External"/><Relationship Id="rId99" Type="http://schemas.openxmlformats.org/officeDocument/2006/relationships/hyperlink" Target="https://opentopomap.org/" TargetMode="External"/><Relationship Id="rId100" Type="http://schemas.openxmlformats.org/officeDocument/2006/relationships/hyperlink" Target="https://opentopomap.org/" TargetMode="External"/><Relationship Id="rId101" Type="http://schemas.openxmlformats.org/officeDocument/2006/relationships/hyperlink" Target="https://opentopomap.org/" TargetMode="External"/><Relationship Id="rId102" Type="http://schemas.openxmlformats.org/officeDocument/2006/relationships/hyperlink" Target="https://opentopomap.org/" TargetMode="External"/><Relationship Id="rId103" Type="http://schemas.openxmlformats.org/officeDocument/2006/relationships/hyperlink" Target="https://opentopomap.org/" TargetMode="External"/><Relationship Id="rId104" Type="http://schemas.openxmlformats.org/officeDocument/2006/relationships/hyperlink" Target="https://opentopomap.org/" TargetMode="External"/><Relationship Id="rId105" Type="http://schemas.openxmlformats.org/officeDocument/2006/relationships/hyperlink" Target="https://opentopomap.org/" TargetMode="External"/><Relationship Id="rId106" Type="http://schemas.openxmlformats.org/officeDocument/2006/relationships/hyperlink" Target="https://opentopomap.org/" TargetMode="External"/><Relationship Id="rId107" Type="http://schemas.openxmlformats.org/officeDocument/2006/relationships/hyperlink" Target="https://opentopomap.org/" TargetMode="External"/><Relationship Id="rId108" Type="http://schemas.openxmlformats.org/officeDocument/2006/relationships/hyperlink" Target="https://opentopomap.org/" TargetMode="External"/><Relationship Id="rId109" Type="http://schemas.openxmlformats.org/officeDocument/2006/relationships/hyperlink" Target="https://opentopomap.org/" TargetMode="External"/><Relationship Id="rId110" Type="http://schemas.openxmlformats.org/officeDocument/2006/relationships/hyperlink" Target="https://opentopomap.org/" TargetMode="External"/><Relationship Id="rId111" Type="http://schemas.openxmlformats.org/officeDocument/2006/relationships/hyperlink" Target="https://opentopomap.org/" TargetMode="External"/><Relationship Id="rId112" Type="http://schemas.openxmlformats.org/officeDocument/2006/relationships/hyperlink" Target="https://opentopomap.org/" TargetMode="External"/><Relationship Id="rId113" Type="http://schemas.openxmlformats.org/officeDocument/2006/relationships/hyperlink" Target="https://opentopomap.org/" TargetMode="External"/><Relationship Id="rId114" Type="http://schemas.openxmlformats.org/officeDocument/2006/relationships/hyperlink" Target="https://opentopomap.org/" TargetMode="External"/><Relationship Id="rId115" Type="http://schemas.openxmlformats.org/officeDocument/2006/relationships/hyperlink" Target="https://opentopomap.org/" TargetMode="External"/><Relationship Id="rId116" Type="http://schemas.openxmlformats.org/officeDocument/2006/relationships/hyperlink" Target="https://opentopomap.org/" TargetMode="External"/><Relationship Id="rId117" Type="http://schemas.openxmlformats.org/officeDocument/2006/relationships/hyperlink" Target="https://opentopomap.org/" TargetMode="External"/><Relationship Id="rId118" Type="http://schemas.openxmlformats.org/officeDocument/2006/relationships/hyperlink" Target="https://opentopomap.org/" TargetMode="External"/><Relationship Id="rId119" Type="http://schemas.openxmlformats.org/officeDocument/2006/relationships/hyperlink" Target="https://opentopomap.org/" TargetMode="External"/><Relationship Id="rId120" Type="http://schemas.openxmlformats.org/officeDocument/2006/relationships/hyperlink" Target="https://opentopomap.org/" TargetMode="External"/><Relationship Id="rId121" Type="http://schemas.openxmlformats.org/officeDocument/2006/relationships/hyperlink" Target="https://opentopomap.org/" TargetMode="External"/><Relationship Id="rId122" Type="http://schemas.openxmlformats.org/officeDocument/2006/relationships/hyperlink" Target="https://opentopomap.org/" TargetMode="External"/><Relationship Id="rId123" Type="http://schemas.openxmlformats.org/officeDocument/2006/relationships/hyperlink" Target="https://opentopomap.org/" TargetMode="External"/><Relationship Id="rId124" Type="http://schemas.openxmlformats.org/officeDocument/2006/relationships/hyperlink" Target="https://opentopomap.org/" TargetMode="External"/><Relationship Id="rId125" Type="http://schemas.openxmlformats.org/officeDocument/2006/relationships/hyperlink" Target="https://opentopomap.org/" TargetMode="External"/><Relationship Id="rId126" Type="http://schemas.openxmlformats.org/officeDocument/2006/relationships/hyperlink" Target="https://opentopomap.org/" TargetMode="External"/><Relationship Id="rId127" Type="http://schemas.openxmlformats.org/officeDocument/2006/relationships/hyperlink" Target="https://opentopomap.org/" TargetMode="External"/><Relationship Id="rId128" Type="http://schemas.openxmlformats.org/officeDocument/2006/relationships/hyperlink" Target="https://opentopomap.org/" TargetMode="External"/><Relationship Id="rId129" Type="http://schemas.openxmlformats.org/officeDocument/2006/relationships/hyperlink" Target="https://opentopomap.org/" TargetMode="External"/><Relationship Id="rId130" Type="http://schemas.openxmlformats.org/officeDocument/2006/relationships/hyperlink" Target="https://opentopomap.org/" TargetMode="External"/><Relationship Id="rId131" Type="http://schemas.openxmlformats.org/officeDocument/2006/relationships/hyperlink" Target="https://opentopomap.org/" TargetMode="External"/><Relationship Id="rId132" Type="http://schemas.openxmlformats.org/officeDocument/2006/relationships/hyperlink" Target="https://opentopomap.org/" TargetMode="External"/><Relationship Id="rId133" Type="http://schemas.openxmlformats.org/officeDocument/2006/relationships/hyperlink" Target="https://opentopomap.org/" TargetMode="External"/><Relationship Id="rId134" Type="http://schemas.openxmlformats.org/officeDocument/2006/relationships/hyperlink" Target="https://opentopomap.org/" TargetMode="External"/><Relationship Id="rId135" Type="http://schemas.openxmlformats.org/officeDocument/2006/relationships/hyperlink" Target="https://opentopomap.org/" TargetMode="External"/><Relationship Id="rId136" Type="http://schemas.openxmlformats.org/officeDocument/2006/relationships/hyperlink" Target="https://opentopomap.org/" TargetMode="External"/><Relationship Id="rId137" Type="http://schemas.openxmlformats.org/officeDocument/2006/relationships/hyperlink" Target="https://opentopomap.org/" TargetMode="External"/><Relationship Id="rId138" Type="http://schemas.openxmlformats.org/officeDocument/2006/relationships/hyperlink" Target="https://opentopomap.org/" TargetMode="External"/><Relationship Id="rId139" Type="http://schemas.openxmlformats.org/officeDocument/2006/relationships/hyperlink" Target="https://opentopomap.org/" TargetMode="External"/><Relationship Id="rId140" Type="http://schemas.openxmlformats.org/officeDocument/2006/relationships/hyperlink" Target="https://opentopomap.org/" TargetMode="External"/><Relationship Id="rId141" Type="http://schemas.openxmlformats.org/officeDocument/2006/relationships/hyperlink" Target="https://opentopomap.org/" TargetMode="External"/><Relationship Id="rId142" Type="http://schemas.openxmlformats.org/officeDocument/2006/relationships/hyperlink" Target="https://opentopomap.org/" TargetMode="External"/><Relationship Id="rId143" Type="http://schemas.openxmlformats.org/officeDocument/2006/relationships/hyperlink" Target="https://opentopomap.org/" TargetMode="External"/><Relationship Id="rId144" Type="http://schemas.openxmlformats.org/officeDocument/2006/relationships/hyperlink" Target="https://opentopomap.org/" TargetMode="External"/><Relationship Id="rId145" Type="http://schemas.openxmlformats.org/officeDocument/2006/relationships/hyperlink" Target="https://opentopomap.org/" TargetMode="External"/><Relationship Id="rId146" Type="http://schemas.openxmlformats.org/officeDocument/2006/relationships/hyperlink" Target="https://opentopomap.org/" TargetMode="External"/><Relationship Id="rId147" Type="http://schemas.openxmlformats.org/officeDocument/2006/relationships/hyperlink" Target="https://opentopomap.org/" TargetMode="External"/><Relationship Id="rId148" Type="http://schemas.openxmlformats.org/officeDocument/2006/relationships/hyperlink" Target="https://opentopomap.org/" TargetMode="External"/><Relationship Id="rId149" Type="http://schemas.openxmlformats.org/officeDocument/2006/relationships/hyperlink" Target="https://opentopomap.org/" TargetMode="External"/><Relationship Id="rId150" Type="http://schemas.openxmlformats.org/officeDocument/2006/relationships/hyperlink" Target="https://opentopomap.org/" TargetMode="External"/><Relationship Id="rId151" Type="http://schemas.openxmlformats.org/officeDocument/2006/relationships/hyperlink" Target="https://opentopomap.org/" TargetMode="External"/><Relationship Id="rId152" Type="http://schemas.openxmlformats.org/officeDocument/2006/relationships/hyperlink" Target="https://opentopomap.org/" TargetMode="External"/><Relationship Id="rId153" Type="http://schemas.openxmlformats.org/officeDocument/2006/relationships/hyperlink" Target="https://opentopomap.org/" TargetMode="External"/><Relationship Id="rId154" Type="http://schemas.openxmlformats.org/officeDocument/2006/relationships/hyperlink" Target="https://opentopomap.org/" TargetMode="External"/><Relationship Id="rId155" Type="http://schemas.openxmlformats.org/officeDocument/2006/relationships/hyperlink" Target="https://opentopomap.org/" TargetMode="External"/><Relationship Id="rId156" Type="http://schemas.openxmlformats.org/officeDocument/2006/relationships/hyperlink" Target="https://opentopomap.org/" TargetMode="External"/><Relationship Id="rId157" Type="http://schemas.openxmlformats.org/officeDocument/2006/relationships/hyperlink" Target="https://opentopomap.org/" TargetMode="External"/><Relationship Id="rId158" Type="http://schemas.openxmlformats.org/officeDocument/2006/relationships/hyperlink" Target="https://opentopomap.org/" TargetMode="External"/><Relationship Id="rId159" Type="http://schemas.openxmlformats.org/officeDocument/2006/relationships/hyperlink" Target="https://opentopomap.org/" TargetMode="External"/><Relationship Id="rId160" Type="http://schemas.openxmlformats.org/officeDocument/2006/relationships/hyperlink" Target="https://opentopomap.org/" TargetMode="External"/><Relationship Id="rId161" Type="http://schemas.openxmlformats.org/officeDocument/2006/relationships/hyperlink" Target="https://opentopomap.org/" TargetMode="External"/><Relationship Id="rId162" Type="http://schemas.openxmlformats.org/officeDocument/2006/relationships/hyperlink" Target="https://opentopomap.org/" TargetMode="External"/><Relationship Id="rId163" Type="http://schemas.openxmlformats.org/officeDocument/2006/relationships/hyperlink" Target="https://opentopomap.org/" TargetMode="External"/><Relationship Id="rId164" Type="http://schemas.openxmlformats.org/officeDocument/2006/relationships/hyperlink" Target="https://opentopomap.org/" TargetMode="External"/><Relationship Id="rId165" Type="http://schemas.openxmlformats.org/officeDocument/2006/relationships/hyperlink" Target="https://opentopomap.org/" TargetMode="External"/><Relationship Id="rId166" Type="http://schemas.openxmlformats.org/officeDocument/2006/relationships/hyperlink" Target="https://opentopomap.org/" TargetMode="External"/><Relationship Id="rId167" Type="http://schemas.openxmlformats.org/officeDocument/2006/relationships/hyperlink" Target="https://opentopomap.org/" TargetMode="External"/><Relationship Id="rId168" Type="http://schemas.openxmlformats.org/officeDocument/2006/relationships/hyperlink" Target="https://opentopomap.org/" TargetMode="External"/><Relationship Id="rId169" Type="http://schemas.openxmlformats.org/officeDocument/2006/relationships/hyperlink" Target="https://opentopomap.org/" TargetMode="External"/><Relationship Id="rId170" Type="http://schemas.openxmlformats.org/officeDocument/2006/relationships/hyperlink" Target="https://opentopomap.org/" TargetMode="External"/><Relationship Id="rId171" Type="http://schemas.openxmlformats.org/officeDocument/2006/relationships/hyperlink" Target="https://opentopomap.org/" TargetMode="External"/><Relationship Id="rId172" Type="http://schemas.openxmlformats.org/officeDocument/2006/relationships/hyperlink" Target="https://opentopomap.org/" TargetMode="External"/><Relationship Id="rId173" Type="http://schemas.openxmlformats.org/officeDocument/2006/relationships/hyperlink" Target="https://opentopomap.org/" TargetMode="External"/><Relationship Id="rId174" Type="http://schemas.openxmlformats.org/officeDocument/2006/relationships/hyperlink" Target="https://opentopomap.org/" TargetMode="External"/><Relationship Id="rId175" Type="http://schemas.openxmlformats.org/officeDocument/2006/relationships/hyperlink" Target="https://opentopomap.org/" TargetMode="External"/><Relationship Id="rId176" Type="http://schemas.openxmlformats.org/officeDocument/2006/relationships/hyperlink" Target="https://opentopomap.org/" TargetMode="External"/><Relationship Id="rId177" Type="http://schemas.openxmlformats.org/officeDocument/2006/relationships/hyperlink" Target="https://opentopomap.org/" TargetMode="External"/><Relationship Id="rId178" Type="http://schemas.openxmlformats.org/officeDocument/2006/relationships/hyperlink" Target="https://opentopomap.org/" TargetMode="External"/><Relationship Id="rId179" Type="http://schemas.openxmlformats.org/officeDocument/2006/relationships/hyperlink" Target="https://opentopomap.org/" TargetMode="External"/><Relationship Id="rId180" Type="http://schemas.openxmlformats.org/officeDocument/2006/relationships/hyperlink" Target="https://opentopomap.org/" TargetMode="External"/><Relationship Id="rId181" Type="http://schemas.openxmlformats.org/officeDocument/2006/relationships/hyperlink" Target="https://opentopomap.org/" TargetMode="External"/><Relationship Id="rId182" Type="http://schemas.openxmlformats.org/officeDocument/2006/relationships/hyperlink" Target="https://opentopomap.org/" TargetMode="External"/><Relationship Id="rId183" Type="http://schemas.openxmlformats.org/officeDocument/2006/relationships/hyperlink" Target="https://opentopomap.org/" TargetMode="External"/><Relationship Id="rId184" Type="http://schemas.openxmlformats.org/officeDocument/2006/relationships/hyperlink" Target="https://opentopomap.org/" TargetMode="External"/><Relationship Id="rId185" Type="http://schemas.openxmlformats.org/officeDocument/2006/relationships/hyperlink" Target="https://opentopomap.org/" TargetMode="External"/><Relationship Id="rId186" Type="http://schemas.openxmlformats.org/officeDocument/2006/relationships/hyperlink" Target="https://opentopomap.org/" TargetMode="External"/><Relationship Id="rId187" Type="http://schemas.openxmlformats.org/officeDocument/2006/relationships/hyperlink" Target="https://opentopomap.org/" TargetMode="External"/><Relationship Id="rId188" Type="http://schemas.openxmlformats.org/officeDocument/2006/relationships/hyperlink" Target="https://opentopomap.org/" TargetMode="External"/><Relationship Id="rId189" Type="http://schemas.openxmlformats.org/officeDocument/2006/relationships/hyperlink" Target="https://opentopomap.org/" TargetMode="External"/><Relationship Id="rId190" Type="http://schemas.openxmlformats.org/officeDocument/2006/relationships/hyperlink" Target="https://opentopomap.org/" TargetMode="External"/><Relationship Id="rId191" Type="http://schemas.openxmlformats.org/officeDocument/2006/relationships/hyperlink" Target="https://opentopomap.org/" TargetMode="External"/><Relationship Id="rId192" Type="http://schemas.openxmlformats.org/officeDocument/2006/relationships/hyperlink" Target="https://opentopomap.org/" TargetMode="External"/><Relationship Id="rId193" Type="http://schemas.openxmlformats.org/officeDocument/2006/relationships/hyperlink" Target="https://opentopomap.org/" TargetMode="External"/><Relationship Id="rId194" Type="http://schemas.openxmlformats.org/officeDocument/2006/relationships/hyperlink" Target="https://opentopomap.org/" TargetMode="External"/><Relationship Id="rId195" Type="http://schemas.openxmlformats.org/officeDocument/2006/relationships/hyperlink" Target="https://opentopomap.org/" TargetMode="External"/><Relationship Id="rId196" Type="http://schemas.openxmlformats.org/officeDocument/2006/relationships/hyperlink" Target="https://opentopomap.org/" TargetMode="External"/><Relationship Id="rId197" Type="http://schemas.openxmlformats.org/officeDocument/2006/relationships/hyperlink" Target="https://opentopomap.org/" TargetMode="External"/><Relationship Id="rId198" Type="http://schemas.openxmlformats.org/officeDocument/2006/relationships/hyperlink" Target="https://opentopomap.org/" TargetMode="External"/><Relationship Id="rId199" Type="http://schemas.openxmlformats.org/officeDocument/2006/relationships/hyperlink" Target="https://opentopomap.org/" TargetMode="External"/><Relationship Id="rId200" Type="http://schemas.openxmlformats.org/officeDocument/2006/relationships/hyperlink" Target="https://opentopomap.org/" TargetMode="External"/><Relationship Id="rId201" Type="http://schemas.openxmlformats.org/officeDocument/2006/relationships/hyperlink" Target="https://opentopomap.org/" TargetMode="External"/><Relationship Id="rId202" Type="http://schemas.openxmlformats.org/officeDocument/2006/relationships/hyperlink" Target="https://opentopomap.org/" TargetMode="External"/><Relationship Id="rId203" Type="http://schemas.openxmlformats.org/officeDocument/2006/relationships/hyperlink" Target="https://opentopomap.org/" TargetMode="External"/><Relationship Id="rId204" Type="http://schemas.openxmlformats.org/officeDocument/2006/relationships/hyperlink" Target="https://opentopomap.org/" TargetMode="External"/><Relationship Id="rId205" Type="http://schemas.openxmlformats.org/officeDocument/2006/relationships/hyperlink" Target="https://opentopomap.org/" TargetMode="External"/><Relationship Id="rId206" Type="http://schemas.openxmlformats.org/officeDocument/2006/relationships/hyperlink" Target="https://opentopomap.org/" TargetMode="External"/><Relationship Id="rId207" Type="http://schemas.openxmlformats.org/officeDocument/2006/relationships/hyperlink" Target="https://opentopomap.org/" TargetMode="External"/><Relationship Id="rId208" Type="http://schemas.openxmlformats.org/officeDocument/2006/relationships/hyperlink" Target="https://opentopomap.org/" TargetMode="External"/><Relationship Id="rId209" Type="http://schemas.openxmlformats.org/officeDocument/2006/relationships/hyperlink" Target="https://opentopomap.org/" TargetMode="External"/><Relationship Id="rId210" Type="http://schemas.openxmlformats.org/officeDocument/2006/relationships/hyperlink" Target="https://opentopomap.org/" TargetMode="External"/><Relationship Id="rId211" Type="http://schemas.openxmlformats.org/officeDocument/2006/relationships/hyperlink" Target="https://opentopomap.org/" TargetMode="External"/><Relationship Id="rId212" Type="http://schemas.openxmlformats.org/officeDocument/2006/relationships/hyperlink" Target="https://opentopomap.org/" TargetMode="External"/><Relationship Id="rId213" Type="http://schemas.openxmlformats.org/officeDocument/2006/relationships/hyperlink" Target="https://opentopomap.org/" TargetMode="External"/><Relationship Id="rId214" Type="http://schemas.openxmlformats.org/officeDocument/2006/relationships/hyperlink" Target="https://opentopomap.org/" TargetMode="External"/><Relationship Id="rId215" Type="http://schemas.openxmlformats.org/officeDocument/2006/relationships/hyperlink" Target="https://opentopomap.org/" TargetMode="External"/><Relationship Id="rId216" Type="http://schemas.openxmlformats.org/officeDocument/2006/relationships/hyperlink" Target="https://opentopomap.org/" TargetMode="External"/><Relationship Id="rId217" Type="http://schemas.openxmlformats.org/officeDocument/2006/relationships/hyperlink" Target="https://opentopomap.org/" TargetMode="External"/><Relationship Id="rId218" Type="http://schemas.openxmlformats.org/officeDocument/2006/relationships/hyperlink" Target="https://opentopomap.org/" TargetMode="External"/><Relationship Id="rId219" Type="http://schemas.openxmlformats.org/officeDocument/2006/relationships/hyperlink" Target="https://opentopomap.org/" TargetMode="External"/><Relationship Id="rId220" Type="http://schemas.openxmlformats.org/officeDocument/2006/relationships/hyperlink" Target="https://opentopomap.org/" TargetMode="External"/><Relationship Id="rId221" Type="http://schemas.openxmlformats.org/officeDocument/2006/relationships/hyperlink" Target="https://opentopomap.org/" TargetMode="External"/><Relationship Id="rId222" Type="http://schemas.openxmlformats.org/officeDocument/2006/relationships/hyperlink" Target="https://opentopomap.org/" TargetMode="External"/><Relationship Id="rId223" Type="http://schemas.openxmlformats.org/officeDocument/2006/relationships/hyperlink" Target="https://opentopomap.org/" TargetMode="External"/><Relationship Id="rId224" Type="http://schemas.openxmlformats.org/officeDocument/2006/relationships/hyperlink" Target="https://opentopomap.org/" TargetMode="External"/><Relationship Id="rId225" Type="http://schemas.openxmlformats.org/officeDocument/2006/relationships/hyperlink" Target="https://opentopomap.org/" TargetMode="External"/><Relationship Id="rId226" Type="http://schemas.openxmlformats.org/officeDocument/2006/relationships/hyperlink" Target="https://opentopomap.org/" TargetMode="External"/><Relationship Id="rId227" Type="http://schemas.openxmlformats.org/officeDocument/2006/relationships/hyperlink" Target="https://opentopomap.org/" TargetMode="External"/><Relationship Id="rId228" Type="http://schemas.openxmlformats.org/officeDocument/2006/relationships/hyperlink" Target="https://opentopomap.org/" TargetMode="External"/><Relationship Id="rId229" Type="http://schemas.openxmlformats.org/officeDocument/2006/relationships/hyperlink" Target="https://opentopomap.org/" TargetMode="External"/><Relationship Id="rId230" Type="http://schemas.openxmlformats.org/officeDocument/2006/relationships/hyperlink" Target="https://opentopomap.org/" TargetMode="External"/><Relationship Id="rId231" Type="http://schemas.openxmlformats.org/officeDocument/2006/relationships/hyperlink" Target="https://opentopomap.org/" TargetMode="External"/><Relationship Id="rId232" Type="http://schemas.openxmlformats.org/officeDocument/2006/relationships/hyperlink" Target="https://opentopomap.org/" TargetMode="External"/><Relationship Id="rId233" Type="http://schemas.openxmlformats.org/officeDocument/2006/relationships/hyperlink" Target="https://opentopomap.org/" TargetMode="External"/><Relationship Id="rId234" Type="http://schemas.openxmlformats.org/officeDocument/2006/relationships/hyperlink" Target="https://opentopomap.org/" TargetMode="External"/><Relationship Id="rId235" Type="http://schemas.openxmlformats.org/officeDocument/2006/relationships/hyperlink" Target="https://opentopomap.org/" TargetMode="External"/><Relationship Id="rId236" Type="http://schemas.openxmlformats.org/officeDocument/2006/relationships/hyperlink" Target="https://opentopomap.org/" TargetMode="External"/><Relationship Id="rId237" Type="http://schemas.openxmlformats.org/officeDocument/2006/relationships/hyperlink" Target="https://opentopomap.org/" TargetMode="External"/><Relationship Id="rId238" Type="http://schemas.openxmlformats.org/officeDocument/2006/relationships/hyperlink" Target="https://opentopomap.org/" TargetMode="External"/><Relationship Id="rId239" Type="http://schemas.openxmlformats.org/officeDocument/2006/relationships/hyperlink" Target="https://opentopomap.org/" TargetMode="External"/><Relationship Id="rId240" Type="http://schemas.openxmlformats.org/officeDocument/2006/relationships/hyperlink" Target="https://opentopomap.org/" TargetMode="External"/><Relationship Id="rId241" Type="http://schemas.openxmlformats.org/officeDocument/2006/relationships/hyperlink" Target="https://opentopomap.org/" TargetMode="External"/><Relationship Id="rId242" Type="http://schemas.openxmlformats.org/officeDocument/2006/relationships/hyperlink" Target="https://opentopomap.org/" TargetMode="External"/><Relationship Id="rId243" Type="http://schemas.openxmlformats.org/officeDocument/2006/relationships/hyperlink" Target="https://opentopomap.org/" TargetMode="External"/><Relationship Id="rId244" Type="http://schemas.openxmlformats.org/officeDocument/2006/relationships/hyperlink" Target="https://opentopomap.org/" TargetMode="External"/><Relationship Id="rId245" Type="http://schemas.openxmlformats.org/officeDocument/2006/relationships/hyperlink" Target="https://opentopomap.org/" TargetMode="External"/><Relationship Id="rId246" Type="http://schemas.openxmlformats.org/officeDocument/2006/relationships/hyperlink" Target="https://opentopomap.org/" TargetMode="External"/><Relationship Id="rId247" Type="http://schemas.openxmlformats.org/officeDocument/2006/relationships/hyperlink" Target="https://opentopomap.org/" TargetMode="External"/><Relationship Id="rId248" Type="http://schemas.openxmlformats.org/officeDocument/2006/relationships/hyperlink" Target="https://opentopomap.org/" TargetMode="External"/><Relationship Id="rId249" Type="http://schemas.openxmlformats.org/officeDocument/2006/relationships/hyperlink" Target="https://opentopomap.org/" TargetMode="External"/><Relationship Id="rId250" Type="http://schemas.openxmlformats.org/officeDocument/2006/relationships/hyperlink" Target="https://opentopomap.org/" TargetMode="External"/><Relationship Id="rId251" Type="http://schemas.openxmlformats.org/officeDocument/2006/relationships/hyperlink" Target="https://opentopomap.org/" TargetMode="External"/><Relationship Id="rId252" Type="http://schemas.openxmlformats.org/officeDocument/2006/relationships/hyperlink" Target="https://opentopomap.org/" TargetMode="External"/><Relationship Id="rId253" Type="http://schemas.openxmlformats.org/officeDocument/2006/relationships/hyperlink" Target="https://opentopomap.org/" TargetMode="External"/><Relationship Id="rId254" Type="http://schemas.openxmlformats.org/officeDocument/2006/relationships/hyperlink" Target="https://opentopomap.org/" TargetMode="External"/><Relationship Id="rId255" Type="http://schemas.openxmlformats.org/officeDocument/2006/relationships/hyperlink" Target="https://opentopomap.org/" TargetMode="External"/><Relationship Id="rId256" Type="http://schemas.openxmlformats.org/officeDocument/2006/relationships/hyperlink" Target="https://opentopomap.org/" TargetMode="External"/><Relationship Id="rId257" Type="http://schemas.openxmlformats.org/officeDocument/2006/relationships/hyperlink" Target="https://opentopomap.org/" TargetMode="External"/><Relationship Id="rId258" Type="http://schemas.openxmlformats.org/officeDocument/2006/relationships/hyperlink" Target="https://opentopomap.org/" TargetMode="External"/><Relationship Id="rId259" Type="http://schemas.openxmlformats.org/officeDocument/2006/relationships/hyperlink" Target="https://opentopomap.org/" TargetMode="External"/><Relationship Id="rId260" Type="http://schemas.openxmlformats.org/officeDocument/2006/relationships/hyperlink" Target="https://opentopomap.org/" TargetMode="External"/><Relationship Id="rId261" Type="http://schemas.openxmlformats.org/officeDocument/2006/relationships/hyperlink" Target="https://opentopomap.org/" TargetMode="External"/><Relationship Id="rId262" Type="http://schemas.openxmlformats.org/officeDocument/2006/relationships/hyperlink" Target="https://opentopomap.org/" TargetMode="External"/><Relationship Id="rId263" Type="http://schemas.openxmlformats.org/officeDocument/2006/relationships/hyperlink" Target="https://opentopomap.org/" TargetMode="External"/><Relationship Id="rId264" Type="http://schemas.openxmlformats.org/officeDocument/2006/relationships/hyperlink" Target="https://opentopomap.org/" TargetMode="External"/><Relationship Id="rId265" Type="http://schemas.openxmlformats.org/officeDocument/2006/relationships/hyperlink" Target="https://opentopomap.org/" TargetMode="External"/><Relationship Id="rId266" Type="http://schemas.openxmlformats.org/officeDocument/2006/relationships/hyperlink" Target="https://opentopomap.org/" TargetMode="External"/><Relationship Id="rId267" Type="http://schemas.openxmlformats.org/officeDocument/2006/relationships/hyperlink" Target="https://opentopomap.org/" TargetMode="External"/><Relationship Id="rId268" Type="http://schemas.openxmlformats.org/officeDocument/2006/relationships/hyperlink" Target="https://opentopomap.org/" TargetMode="External"/><Relationship Id="rId269" Type="http://schemas.openxmlformats.org/officeDocument/2006/relationships/hyperlink" Target="https://opentopomap.org/" TargetMode="External"/><Relationship Id="rId270" Type="http://schemas.openxmlformats.org/officeDocument/2006/relationships/hyperlink" Target="https://opentopomap.org/" TargetMode="External"/><Relationship Id="rId271" Type="http://schemas.openxmlformats.org/officeDocument/2006/relationships/hyperlink" Target="https://opentopomap.org/" TargetMode="External"/><Relationship Id="rId272" Type="http://schemas.openxmlformats.org/officeDocument/2006/relationships/hyperlink" Target="https://opentopomap.org/" TargetMode="External"/><Relationship Id="rId273" Type="http://schemas.openxmlformats.org/officeDocument/2006/relationships/hyperlink" Target="https://opentopomap.org/" TargetMode="External"/><Relationship Id="rId274" Type="http://schemas.openxmlformats.org/officeDocument/2006/relationships/hyperlink" Target="https://opentopomap.org/" TargetMode="External"/><Relationship Id="rId275" Type="http://schemas.openxmlformats.org/officeDocument/2006/relationships/hyperlink" Target="https://opentopomap.org/" TargetMode="External"/><Relationship Id="rId276" Type="http://schemas.openxmlformats.org/officeDocument/2006/relationships/hyperlink" Target="https://opentopomap.org/" TargetMode="External"/><Relationship Id="rId277" Type="http://schemas.openxmlformats.org/officeDocument/2006/relationships/hyperlink" Target="https://opentopomap.org/" TargetMode="External"/><Relationship Id="rId278" Type="http://schemas.openxmlformats.org/officeDocument/2006/relationships/hyperlink" Target="https://opentopomap.org/" TargetMode="External"/><Relationship Id="rId279" Type="http://schemas.openxmlformats.org/officeDocument/2006/relationships/hyperlink" Target="https://opentopomap.org/" TargetMode="External"/><Relationship Id="rId280" Type="http://schemas.openxmlformats.org/officeDocument/2006/relationships/hyperlink" Target="https://opentopomap.org/" TargetMode="External"/><Relationship Id="rId281" Type="http://schemas.openxmlformats.org/officeDocument/2006/relationships/hyperlink" Target="https://opentopomap.org/" TargetMode="External"/><Relationship Id="rId282" Type="http://schemas.openxmlformats.org/officeDocument/2006/relationships/hyperlink" Target="https://opentopomap.org/" TargetMode="External"/><Relationship Id="rId283" Type="http://schemas.openxmlformats.org/officeDocument/2006/relationships/hyperlink" Target="https://opentopomap.org/" TargetMode="External"/><Relationship Id="rId284" Type="http://schemas.openxmlformats.org/officeDocument/2006/relationships/hyperlink" Target="https://opentopomap.org/" TargetMode="External"/><Relationship Id="rId285" Type="http://schemas.openxmlformats.org/officeDocument/2006/relationships/hyperlink" Target="https://opentopomap.org/" TargetMode="External"/><Relationship Id="rId286" Type="http://schemas.openxmlformats.org/officeDocument/2006/relationships/hyperlink" Target="https://opentopomap.org/" TargetMode="External"/><Relationship Id="rId287" Type="http://schemas.openxmlformats.org/officeDocument/2006/relationships/hyperlink" Target="https://opentopomap.org/" TargetMode="External"/><Relationship Id="rId288" Type="http://schemas.openxmlformats.org/officeDocument/2006/relationships/hyperlink" Target="https://opentopomap.org/" TargetMode="External"/><Relationship Id="rId289" Type="http://schemas.openxmlformats.org/officeDocument/2006/relationships/hyperlink" Target="https://opentopomap.org/" TargetMode="External"/><Relationship Id="rId290" Type="http://schemas.openxmlformats.org/officeDocument/2006/relationships/hyperlink" Target="https://opentopomap.org/" TargetMode="External"/><Relationship Id="rId291" Type="http://schemas.openxmlformats.org/officeDocument/2006/relationships/hyperlink" Target="https://opentopomap.org/" TargetMode="External"/><Relationship Id="rId292" Type="http://schemas.openxmlformats.org/officeDocument/2006/relationships/hyperlink" Target="https://opentopomap.org/" TargetMode="External"/><Relationship Id="rId293" Type="http://schemas.openxmlformats.org/officeDocument/2006/relationships/hyperlink" Target="https://opentopomap.org/" TargetMode="External"/><Relationship Id="rId294" Type="http://schemas.openxmlformats.org/officeDocument/2006/relationships/hyperlink" Target="https://opentopomap.org/" TargetMode="External"/><Relationship Id="rId295" Type="http://schemas.openxmlformats.org/officeDocument/2006/relationships/hyperlink" Target="https://opentopomap.org/" TargetMode="External"/><Relationship Id="rId296" Type="http://schemas.openxmlformats.org/officeDocument/2006/relationships/hyperlink" Target="https://opentopomap.org/" TargetMode="External"/><Relationship Id="rId297" Type="http://schemas.openxmlformats.org/officeDocument/2006/relationships/hyperlink" Target="https://opentopomap.org/" TargetMode="External"/><Relationship Id="rId298" Type="http://schemas.openxmlformats.org/officeDocument/2006/relationships/hyperlink" Target="https://opentopomap.org/" TargetMode="External"/><Relationship Id="rId299" Type="http://schemas.openxmlformats.org/officeDocument/2006/relationships/hyperlink" Target="https://opentopomap.org/" TargetMode="External"/><Relationship Id="rId300" Type="http://schemas.openxmlformats.org/officeDocument/2006/relationships/hyperlink" Target="https://opentopomap.org/" TargetMode="External"/><Relationship Id="rId301" Type="http://schemas.openxmlformats.org/officeDocument/2006/relationships/hyperlink" Target="https://opentopomap.org/" TargetMode="External"/><Relationship Id="rId302" Type="http://schemas.openxmlformats.org/officeDocument/2006/relationships/hyperlink" Target="https://opentopomap.org/" TargetMode="External"/><Relationship Id="rId303" Type="http://schemas.openxmlformats.org/officeDocument/2006/relationships/hyperlink" Target="https://opentopomap.org/" TargetMode="External"/><Relationship Id="rId304" Type="http://schemas.openxmlformats.org/officeDocument/2006/relationships/hyperlink" Target="https://opentopomap.org/" TargetMode="External"/><Relationship Id="rId305" Type="http://schemas.openxmlformats.org/officeDocument/2006/relationships/hyperlink" Target="https://opentopomap.org/" TargetMode="External"/><Relationship Id="rId306" Type="http://schemas.openxmlformats.org/officeDocument/2006/relationships/hyperlink" Target="https://opentopomap.org/" TargetMode="External"/><Relationship Id="rId307" Type="http://schemas.openxmlformats.org/officeDocument/2006/relationships/hyperlink" Target="https://opentopomap.org/" TargetMode="External"/><Relationship Id="rId308" Type="http://schemas.openxmlformats.org/officeDocument/2006/relationships/hyperlink" Target="https://opentopomap.org/" TargetMode="External"/><Relationship Id="rId309" Type="http://schemas.openxmlformats.org/officeDocument/2006/relationships/hyperlink" Target="https://opentopomap.org/" TargetMode="External"/><Relationship Id="rId310" Type="http://schemas.openxmlformats.org/officeDocument/2006/relationships/hyperlink" Target="https://opentopomap.org/" TargetMode="External"/><Relationship Id="rId311" Type="http://schemas.openxmlformats.org/officeDocument/2006/relationships/hyperlink" Target="https://opentopomap.org/" TargetMode="External"/><Relationship Id="rId312" Type="http://schemas.openxmlformats.org/officeDocument/2006/relationships/hyperlink" Target="https://opentopomap.org/" TargetMode="External"/><Relationship Id="rId313" Type="http://schemas.openxmlformats.org/officeDocument/2006/relationships/hyperlink" Target="https://opentopomap.org/" TargetMode="External"/><Relationship Id="rId314" Type="http://schemas.openxmlformats.org/officeDocument/2006/relationships/hyperlink" Target="https://opentopomap.org/" TargetMode="External"/><Relationship Id="rId315" Type="http://schemas.openxmlformats.org/officeDocument/2006/relationships/hyperlink" Target="https://opentopomap.org/" TargetMode="External"/><Relationship Id="rId316" Type="http://schemas.openxmlformats.org/officeDocument/2006/relationships/hyperlink" Target="https://opentopomap.org/" TargetMode="External"/><Relationship Id="rId317" Type="http://schemas.openxmlformats.org/officeDocument/2006/relationships/hyperlink" Target="https://opentopomap.org/" TargetMode="External"/><Relationship Id="rId318" Type="http://schemas.openxmlformats.org/officeDocument/2006/relationships/hyperlink" Target="https://opentopomap.org/" TargetMode="External"/><Relationship Id="rId319" Type="http://schemas.openxmlformats.org/officeDocument/2006/relationships/hyperlink" Target="https://opentopomap.org/" TargetMode="External"/><Relationship Id="rId320" Type="http://schemas.openxmlformats.org/officeDocument/2006/relationships/hyperlink" Target="https://opentopomap.org/" TargetMode="External"/><Relationship Id="rId321" Type="http://schemas.openxmlformats.org/officeDocument/2006/relationships/hyperlink" Target="https://opentopomap.org/" TargetMode="External"/><Relationship Id="rId322" Type="http://schemas.openxmlformats.org/officeDocument/2006/relationships/hyperlink" Target="https://opentopomap.org/" TargetMode="External"/><Relationship Id="rId323" Type="http://schemas.openxmlformats.org/officeDocument/2006/relationships/hyperlink" Target="https://opentopomap.org/" TargetMode="External"/><Relationship Id="rId324" Type="http://schemas.openxmlformats.org/officeDocument/2006/relationships/hyperlink" Target="https://opentopomap.org/" TargetMode="External"/><Relationship Id="rId325" Type="http://schemas.openxmlformats.org/officeDocument/2006/relationships/hyperlink" Target="https://opentopomap.org/" TargetMode="External"/><Relationship Id="rId326" Type="http://schemas.openxmlformats.org/officeDocument/2006/relationships/hyperlink" Target="https://opentopomap.org/" TargetMode="External"/><Relationship Id="rId327" Type="http://schemas.openxmlformats.org/officeDocument/2006/relationships/hyperlink" Target="https://opentopomap.org/" TargetMode="External"/><Relationship Id="rId328" Type="http://schemas.openxmlformats.org/officeDocument/2006/relationships/hyperlink" Target="https://opentopomap.org/" TargetMode="External"/><Relationship Id="rId329" Type="http://schemas.openxmlformats.org/officeDocument/2006/relationships/hyperlink" Target="https://opentopomap.org/" TargetMode="External"/><Relationship Id="rId330" Type="http://schemas.openxmlformats.org/officeDocument/2006/relationships/hyperlink" Target="https://opentopomap.org/" TargetMode="External"/><Relationship Id="rId331" Type="http://schemas.openxmlformats.org/officeDocument/2006/relationships/hyperlink" Target="https://opentopomap.org/" TargetMode="External"/><Relationship Id="rId332" Type="http://schemas.openxmlformats.org/officeDocument/2006/relationships/hyperlink" Target="https://opentopomap.org/" TargetMode="External"/><Relationship Id="rId333" Type="http://schemas.openxmlformats.org/officeDocument/2006/relationships/hyperlink" Target="https://opentopomap.org/" TargetMode="External"/><Relationship Id="rId334" Type="http://schemas.openxmlformats.org/officeDocument/2006/relationships/hyperlink" Target="https://opentopomap.org/" TargetMode="External"/><Relationship Id="rId335" Type="http://schemas.openxmlformats.org/officeDocument/2006/relationships/hyperlink" Target="https://opentopomap.org/" TargetMode="External"/><Relationship Id="rId336" Type="http://schemas.openxmlformats.org/officeDocument/2006/relationships/hyperlink" Target="https://opentopomap.org/" TargetMode="External"/><Relationship Id="rId337" Type="http://schemas.openxmlformats.org/officeDocument/2006/relationships/hyperlink" Target="https://opentopomap.org/" TargetMode="External"/><Relationship Id="rId338" Type="http://schemas.openxmlformats.org/officeDocument/2006/relationships/hyperlink" Target="https://opentopomap.org/" TargetMode="External"/><Relationship Id="rId339" Type="http://schemas.openxmlformats.org/officeDocument/2006/relationships/hyperlink" Target="https://opentopomap.org/" TargetMode="External"/><Relationship Id="rId340" Type="http://schemas.openxmlformats.org/officeDocument/2006/relationships/hyperlink" Target="https://opentopomap.org/" TargetMode="External"/><Relationship Id="rId341" Type="http://schemas.openxmlformats.org/officeDocument/2006/relationships/hyperlink" Target="https://opentopomap.org/" TargetMode="External"/><Relationship Id="rId342" Type="http://schemas.openxmlformats.org/officeDocument/2006/relationships/hyperlink" Target="https://opentopomap.org/" TargetMode="External"/><Relationship Id="rId343" Type="http://schemas.openxmlformats.org/officeDocument/2006/relationships/hyperlink" Target="https://opentopomap.org/" TargetMode="External"/><Relationship Id="rId344" Type="http://schemas.openxmlformats.org/officeDocument/2006/relationships/hyperlink" Target="https://opentopomap.org/" TargetMode="External"/><Relationship Id="rId345" Type="http://schemas.openxmlformats.org/officeDocument/2006/relationships/hyperlink" Target="https://opentopomap.org/" TargetMode="External"/><Relationship Id="rId346" Type="http://schemas.openxmlformats.org/officeDocument/2006/relationships/hyperlink" Target="https://opentopomap.org/" TargetMode="External"/><Relationship Id="rId347" Type="http://schemas.openxmlformats.org/officeDocument/2006/relationships/hyperlink" Target="https://opentopomap.org/" TargetMode="External"/><Relationship Id="rId348" Type="http://schemas.openxmlformats.org/officeDocument/2006/relationships/hyperlink" Target="https://opentopomap.org/" TargetMode="External"/><Relationship Id="rId349" Type="http://schemas.openxmlformats.org/officeDocument/2006/relationships/hyperlink" Target="https://opentopomap.org/" TargetMode="External"/><Relationship Id="rId350" Type="http://schemas.openxmlformats.org/officeDocument/2006/relationships/hyperlink" Target="https://opentopomap.org/" TargetMode="External"/><Relationship Id="rId351" Type="http://schemas.openxmlformats.org/officeDocument/2006/relationships/hyperlink" Target="https://opentopomap.org/" TargetMode="External"/><Relationship Id="rId352" Type="http://schemas.openxmlformats.org/officeDocument/2006/relationships/hyperlink" Target="https://opentopomap.org/" TargetMode="External"/><Relationship Id="rId353" Type="http://schemas.openxmlformats.org/officeDocument/2006/relationships/hyperlink" Target="https://opentopomap.org/" TargetMode="External"/><Relationship Id="rId354" Type="http://schemas.openxmlformats.org/officeDocument/2006/relationships/hyperlink" Target="https://opentopomap.org/" TargetMode="External"/><Relationship Id="rId355" Type="http://schemas.openxmlformats.org/officeDocument/2006/relationships/hyperlink" Target="https://opentopomap.org/" TargetMode="External"/><Relationship Id="rId356" Type="http://schemas.openxmlformats.org/officeDocument/2006/relationships/hyperlink" Target="https://opentopomap.org/" TargetMode="External"/><Relationship Id="rId357" Type="http://schemas.openxmlformats.org/officeDocument/2006/relationships/hyperlink" Target="https://opentopomap.org/" TargetMode="External"/><Relationship Id="rId358" Type="http://schemas.openxmlformats.org/officeDocument/2006/relationships/hyperlink" Target="https://opentopomap.org/" TargetMode="External"/><Relationship Id="rId359" Type="http://schemas.openxmlformats.org/officeDocument/2006/relationships/hyperlink" Target="https://opentopomap.org/" TargetMode="External"/><Relationship Id="rId360" Type="http://schemas.openxmlformats.org/officeDocument/2006/relationships/hyperlink" Target="https://opentopomap.org/" TargetMode="External"/><Relationship Id="rId361" Type="http://schemas.openxmlformats.org/officeDocument/2006/relationships/hyperlink" Target="https://opentopomap.org/" TargetMode="External"/><Relationship Id="rId362" Type="http://schemas.openxmlformats.org/officeDocument/2006/relationships/hyperlink" Target="https://opentopomap.org/" TargetMode="External"/><Relationship Id="rId363" Type="http://schemas.openxmlformats.org/officeDocument/2006/relationships/hyperlink" Target="https://opentopomap.org/" TargetMode="External"/><Relationship Id="rId364" Type="http://schemas.openxmlformats.org/officeDocument/2006/relationships/hyperlink" Target="https://opentopomap.org/" TargetMode="External"/><Relationship Id="rId365" Type="http://schemas.openxmlformats.org/officeDocument/2006/relationships/hyperlink" Target="https://opentopomap.org/" TargetMode="External"/><Relationship Id="rId366" Type="http://schemas.openxmlformats.org/officeDocument/2006/relationships/hyperlink" Target="https://opentopomap.org/" TargetMode="External"/><Relationship Id="rId367" Type="http://schemas.openxmlformats.org/officeDocument/2006/relationships/hyperlink" Target="https://opentopomap.org/" TargetMode="External"/><Relationship Id="rId368" Type="http://schemas.openxmlformats.org/officeDocument/2006/relationships/hyperlink" Target="https://opentopomap.org/" TargetMode="External"/><Relationship Id="rId369" Type="http://schemas.openxmlformats.org/officeDocument/2006/relationships/hyperlink" Target="https://opentopomap.org/" TargetMode="External"/><Relationship Id="rId370" Type="http://schemas.openxmlformats.org/officeDocument/2006/relationships/hyperlink" Target="https://opentopomap.org/" TargetMode="External"/><Relationship Id="rId371" Type="http://schemas.openxmlformats.org/officeDocument/2006/relationships/hyperlink" Target="https://opentopomap.org/" TargetMode="External"/><Relationship Id="rId372" Type="http://schemas.openxmlformats.org/officeDocument/2006/relationships/hyperlink" Target="https://opentopomap.org/" TargetMode="External"/><Relationship Id="rId373" Type="http://schemas.openxmlformats.org/officeDocument/2006/relationships/hyperlink" Target="https://opentopomap.org/" TargetMode="External"/><Relationship Id="rId374" Type="http://schemas.openxmlformats.org/officeDocument/2006/relationships/hyperlink" Target="https://opentopomap.org/" TargetMode="External"/><Relationship Id="rId375" Type="http://schemas.openxmlformats.org/officeDocument/2006/relationships/hyperlink" Target="https://opentopomap.org/" TargetMode="External"/><Relationship Id="rId376" Type="http://schemas.openxmlformats.org/officeDocument/2006/relationships/hyperlink" Target="https://opentopomap.org/" TargetMode="External"/><Relationship Id="rId377" Type="http://schemas.openxmlformats.org/officeDocument/2006/relationships/hyperlink" Target="https://opentopomap.org/" TargetMode="External"/><Relationship Id="rId378" Type="http://schemas.openxmlformats.org/officeDocument/2006/relationships/hyperlink" Target="https://opentopomap.org/" TargetMode="External"/><Relationship Id="rId379" Type="http://schemas.openxmlformats.org/officeDocument/2006/relationships/hyperlink" Target="https://opentopomap.org/" TargetMode="External"/><Relationship Id="rId380" Type="http://schemas.openxmlformats.org/officeDocument/2006/relationships/hyperlink" Target="https://opentopomap.org/" TargetMode="External"/><Relationship Id="rId381" Type="http://schemas.openxmlformats.org/officeDocument/2006/relationships/hyperlink" Target="https://opentopomap.org/" TargetMode="External"/><Relationship Id="rId382" Type="http://schemas.openxmlformats.org/officeDocument/2006/relationships/hyperlink" Target="https://opentopomap.org/" TargetMode="External"/><Relationship Id="rId383" Type="http://schemas.openxmlformats.org/officeDocument/2006/relationships/hyperlink" Target="https://opentopomap.org/" TargetMode="External"/><Relationship Id="rId384" Type="http://schemas.openxmlformats.org/officeDocument/2006/relationships/hyperlink" Target="https://opentopomap.org/" TargetMode="External"/><Relationship Id="rId385" Type="http://schemas.openxmlformats.org/officeDocument/2006/relationships/hyperlink" Target="https://opentopomap.org/" TargetMode="External"/><Relationship Id="rId386" Type="http://schemas.openxmlformats.org/officeDocument/2006/relationships/hyperlink" Target="https://opentopomap.org/" TargetMode="External"/><Relationship Id="rId387" Type="http://schemas.openxmlformats.org/officeDocument/2006/relationships/hyperlink" Target="https://opentopomap.org/" TargetMode="External"/><Relationship Id="rId388" Type="http://schemas.openxmlformats.org/officeDocument/2006/relationships/hyperlink" Target="https://opentopomap.org/" TargetMode="External"/><Relationship Id="rId389" Type="http://schemas.openxmlformats.org/officeDocument/2006/relationships/hyperlink" Target="https://opentopomap.org/" TargetMode="External"/><Relationship Id="rId390" Type="http://schemas.openxmlformats.org/officeDocument/2006/relationships/hyperlink" Target="https://opentopomap.org/" TargetMode="External"/><Relationship Id="rId391" Type="http://schemas.openxmlformats.org/officeDocument/2006/relationships/hyperlink" Target="https://opentopomap.org/" TargetMode="External"/><Relationship Id="rId392" Type="http://schemas.openxmlformats.org/officeDocument/2006/relationships/hyperlink" Target="https://opentopomap.org/" TargetMode="External"/><Relationship Id="rId393" Type="http://schemas.openxmlformats.org/officeDocument/2006/relationships/hyperlink" Target="https://opentopomap.org/" TargetMode="External"/><Relationship Id="rId394" Type="http://schemas.openxmlformats.org/officeDocument/2006/relationships/hyperlink" Target="https://opentopomap.org/" TargetMode="External"/><Relationship Id="rId395" Type="http://schemas.openxmlformats.org/officeDocument/2006/relationships/hyperlink" Target="https://opentopomap.org/" TargetMode="External"/><Relationship Id="rId396" Type="http://schemas.openxmlformats.org/officeDocument/2006/relationships/hyperlink" Target="https://opentopomap.org/" TargetMode="External"/><Relationship Id="rId397" Type="http://schemas.openxmlformats.org/officeDocument/2006/relationships/hyperlink" Target="https://opentopomap.org/" TargetMode="External"/><Relationship Id="rId398" Type="http://schemas.openxmlformats.org/officeDocument/2006/relationships/hyperlink" Target="https://opentopomap.org/" TargetMode="External"/><Relationship Id="rId399" Type="http://schemas.openxmlformats.org/officeDocument/2006/relationships/hyperlink" Target="https://opentopomap.org/" TargetMode="External"/><Relationship Id="rId400" Type="http://schemas.openxmlformats.org/officeDocument/2006/relationships/hyperlink" Target="https://opentopomap.org/" TargetMode="External"/><Relationship Id="rId401" Type="http://schemas.openxmlformats.org/officeDocument/2006/relationships/hyperlink" Target="https://opentopomap.org/" TargetMode="External"/><Relationship Id="rId402" Type="http://schemas.openxmlformats.org/officeDocument/2006/relationships/hyperlink" Target="https://opentopomap.org/" TargetMode="External"/><Relationship Id="rId403" Type="http://schemas.openxmlformats.org/officeDocument/2006/relationships/hyperlink" Target="https://opentopomap.org/" TargetMode="External"/><Relationship Id="rId404" Type="http://schemas.openxmlformats.org/officeDocument/2006/relationships/hyperlink" Target="https://opentopomap.org/" TargetMode="External"/><Relationship Id="rId405" Type="http://schemas.openxmlformats.org/officeDocument/2006/relationships/hyperlink" Target="https://opentopomap.org/" TargetMode="External"/><Relationship Id="rId406" Type="http://schemas.openxmlformats.org/officeDocument/2006/relationships/hyperlink" Target="https://opentopomap.org/" TargetMode="External"/><Relationship Id="rId407" Type="http://schemas.openxmlformats.org/officeDocument/2006/relationships/hyperlink" Target="https://opentopomap.org/" TargetMode="External"/><Relationship Id="rId408" Type="http://schemas.openxmlformats.org/officeDocument/2006/relationships/hyperlink" Target="https://opentopomap.org/" TargetMode="External"/><Relationship Id="rId409" Type="http://schemas.openxmlformats.org/officeDocument/2006/relationships/hyperlink" Target="https://opentopomap.org/" TargetMode="External"/><Relationship Id="rId410" Type="http://schemas.openxmlformats.org/officeDocument/2006/relationships/hyperlink" Target="https://opentopomap.org/" TargetMode="External"/><Relationship Id="rId411" Type="http://schemas.openxmlformats.org/officeDocument/2006/relationships/hyperlink" Target="https://opentopomap.org/" TargetMode="External"/><Relationship Id="rId412" Type="http://schemas.openxmlformats.org/officeDocument/2006/relationships/hyperlink" Target="https://opentopomap.org/" TargetMode="External"/><Relationship Id="rId413" Type="http://schemas.openxmlformats.org/officeDocument/2006/relationships/hyperlink" Target="https://opentopomap.org/" TargetMode="External"/><Relationship Id="rId414" Type="http://schemas.openxmlformats.org/officeDocument/2006/relationships/hyperlink" Target="https://opentopomap.org/" TargetMode="External"/><Relationship Id="rId415" Type="http://schemas.openxmlformats.org/officeDocument/2006/relationships/hyperlink" Target="https://opentopomap.org/" TargetMode="External"/><Relationship Id="rId416" Type="http://schemas.openxmlformats.org/officeDocument/2006/relationships/hyperlink" Target="https://opentopomap.org/" TargetMode="External"/><Relationship Id="rId417" Type="http://schemas.openxmlformats.org/officeDocument/2006/relationships/hyperlink" Target="https://opentopomap.org/" TargetMode="External"/><Relationship Id="rId418" Type="http://schemas.openxmlformats.org/officeDocument/2006/relationships/hyperlink" Target="https://opentopomap.org/" TargetMode="External"/><Relationship Id="rId419" Type="http://schemas.openxmlformats.org/officeDocument/2006/relationships/hyperlink" Target="https://opentopomap.org/" TargetMode="External"/><Relationship Id="rId420" Type="http://schemas.openxmlformats.org/officeDocument/2006/relationships/hyperlink" Target="https://opentopomap.org/" TargetMode="External"/><Relationship Id="rId421" Type="http://schemas.openxmlformats.org/officeDocument/2006/relationships/hyperlink" Target="https://opentopomap.org/" TargetMode="External"/><Relationship Id="rId422" Type="http://schemas.openxmlformats.org/officeDocument/2006/relationships/hyperlink" Target="https://opentopomap.org/" TargetMode="External"/><Relationship Id="rId423" Type="http://schemas.openxmlformats.org/officeDocument/2006/relationships/hyperlink" Target="https://opentopomap.org/" TargetMode="External"/><Relationship Id="rId424" Type="http://schemas.openxmlformats.org/officeDocument/2006/relationships/hyperlink" Target="https://opentopomap.org/" TargetMode="External"/><Relationship Id="rId425" Type="http://schemas.openxmlformats.org/officeDocument/2006/relationships/hyperlink" Target="https://opentopomap.org/" TargetMode="External"/><Relationship Id="rId426" Type="http://schemas.openxmlformats.org/officeDocument/2006/relationships/hyperlink" Target="https://opentopomap.org/" TargetMode="External"/><Relationship Id="rId427" Type="http://schemas.openxmlformats.org/officeDocument/2006/relationships/hyperlink" Target="https://opentopomap.org/" TargetMode="External"/><Relationship Id="rId428" Type="http://schemas.openxmlformats.org/officeDocument/2006/relationships/hyperlink" Target="https://opentopomap.org/" TargetMode="External"/><Relationship Id="rId429" Type="http://schemas.openxmlformats.org/officeDocument/2006/relationships/hyperlink" Target="https://opentopomap.org/" TargetMode="External"/><Relationship Id="rId430" Type="http://schemas.openxmlformats.org/officeDocument/2006/relationships/hyperlink" Target="https://opentopomap.org/" TargetMode="External"/><Relationship Id="rId431" Type="http://schemas.openxmlformats.org/officeDocument/2006/relationships/hyperlink" Target="https://opentopomap.org/" TargetMode="External"/><Relationship Id="rId432" Type="http://schemas.openxmlformats.org/officeDocument/2006/relationships/hyperlink" Target="https://opentopomap.org/" TargetMode="External"/><Relationship Id="rId433" Type="http://schemas.openxmlformats.org/officeDocument/2006/relationships/hyperlink" Target="https://opentopomap.org/" TargetMode="External"/><Relationship Id="rId434" Type="http://schemas.openxmlformats.org/officeDocument/2006/relationships/hyperlink" Target="https://opentopomap.org/" TargetMode="External"/><Relationship Id="rId435" Type="http://schemas.openxmlformats.org/officeDocument/2006/relationships/hyperlink" Target="https://opentopomap.org/" TargetMode="External"/><Relationship Id="rId436" Type="http://schemas.openxmlformats.org/officeDocument/2006/relationships/hyperlink" Target="https://opentopomap.org/" TargetMode="External"/><Relationship Id="rId437" Type="http://schemas.openxmlformats.org/officeDocument/2006/relationships/hyperlink" Target="https://opentopomap.org/" TargetMode="External"/><Relationship Id="rId438" Type="http://schemas.openxmlformats.org/officeDocument/2006/relationships/hyperlink" Target="https://opentopomap.org/" TargetMode="External"/><Relationship Id="rId439" Type="http://schemas.openxmlformats.org/officeDocument/2006/relationships/hyperlink" Target="https://opentopomap.org/" TargetMode="External"/><Relationship Id="rId440" Type="http://schemas.openxmlformats.org/officeDocument/2006/relationships/hyperlink" Target="https://opentopomap.org/" TargetMode="External"/><Relationship Id="rId441" Type="http://schemas.openxmlformats.org/officeDocument/2006/relationships/hyperlink" Target="https://opentopomap.org/" TargetMode="External"/><Relationship Id="rId442" Type="http://schemas.openxmlformats.org/officeDocument/2006/relationships/hyperlink" Target="https://opentopomap.org/" TargetMode="External"/><Relationship Id="rId443" Type="http://schemas.openxmlformats.org/officeDocument/2006/relationships/hyperlink" Target="https://opentopomap.org/" TargetMode="External"/><Relationship Id="rId444" Type="http://schemas.openxmlformats.org/officeDocument/2006/relationships/hyperlink" Target="https://opentopomap.org/" TargetMode="External"/><Relationship Id="rId445" Type="http://schemas.openxmlformats.org/officeDocument/2006/relationships/hyperlink" Target="https://opentopomap.org/" TargetMode="External"/><Relationship Id="rId446" Type="http://schemas.openxmlformats.org/officeDocument/2006/relationships/hyperlink" Target="https://opentopomap.org/" TargetMode="External"/><Relationship Id="rId447" Type="http://schemas.openxmlformats.org/officeDocument/2006/relationships/hyperlink" Target="https://opentopomap.org/" TargetMode="External"/><Relationship Id="rId448" Type="http://schemas.openxmlformats.org/officeDocument/2006/relationships/hyperlink" Target="https://opentopomap.org/" TargetMode="External"/><Relationship Id="rId449" Type="http://schemas.openxmlformats.org/officeDocument/2006/relationships/hyperlink" Target="https://opentopomap.org/" TargetMode="External"/><Relationship Id="rId450" Type="http://schemas.openxmlformats.org/officeDocument/2006/relationships/hyperlink" Target="https://opentopomap.org/" TargetMode="External"/><Relationship Id="rId451" Type="http://schemas.openxmlformats.org/officeDocument/2006/relationships/hyperlink" Target="https://opentopomap.org/" TargetMode="External"/><Relationship Id="rId452" Type="http://schemas.openxmlformats.org/officeDocument/2006/relationships/hyperlink" Target="https://opentopomap.org/" TargetMode="External"/><Relationship Id="rId453" Type="http://schemas.openxmlformats.org/officeDocument/2006/relationships/hyperlink" Target="https://opentopomap.org/" TargetMode="External"/><Relationship Id="rId454" Type="http://schemas.openxmlformats.org/officeDocument/2006/relationships/hyperlink" Target="https://opentopomap.org/" TargetMode="External"/><Relationship Id="rId455" Type="http://schemas.openxmlformats.org/officeDocument/2006/relationships/hyperlink" Target="https://opentopomap.org/" TargetMode="External"/><Relationship Id="rId456" Type="http://schemas.openxmlformats.org/officeDocument/2006/relationships/hyperlink" Target="https://opentopomap.org/" TargetMode="External"/><Relationship Id="rId457" Type="http://schemas.openxmlformats.org/officeDocument/2006/relationships/hyperlink" Target="https://opentopomap.org/" TargetMode="External"/><Relationship Id="rId458" Type="http://schemas.openxmlformats.org/officeDocument/2006/relationships/hyperlink" Target="https://opentopomap.org/" TargetMode="External"/><Relationship Id="rId459" Type="http://schemas.openxmlformats.org/officeDocument/2006/relationships/hyperlink" Target="https://opentopomap.org/" TargetMode="External"/><Relationship Id="rId460" Type="http://schemas.openxmlformats.org/officeDocument/2006/relationships/hyperlink" Target="https://opentopomap.org/" TargetMode="External"/><Relationship Id="rId461" Type="http://schemas.openxmlformats.org/officeDocument/2006/relationships/hyperlink" Target="https://opentopomap.org/" TargetMode="External"/><Relationship Id="rId462" Type="http://schemas.openxmlformats.org/officeDocument/2006/relationships/hyperlink" Target="https://opentopomap.org/" TargetMode="External"/><Relationship Id="rId463" Type="http://schemas.openxmlformats.org/officeDocument/2006/relationships/hyperlink" Target="https://opentopomap.org/" TargetMode="External"/><Relationship Id="rId464" Type="http://schemas.openxmlformats.org/officeDocument/2006/relationships/hyperlink" Target="https://opentopomap.org/" TargetMode="External"/><Relationship Id="rId465" Type="http://schemas.openxmlformats.org/officeDocument/2006/relationships/hyperlink" Target="https://opentopomap.org/" TargetMode="External"/><Relationship Id="rId466" Type="http://schemas.openxmlformats.org/officeDocument/2006/relationships/hyperlink" Target="https://opentopomap.org/" TargetMode="External"/><Relationship Id="rId467" Type="http://schemas.openxmlformats.org/officeDocument/2006/relationships/hyperlink" Target="https://opentopomap.org/" TargetMode="External"/><Relationship Id="rId468" Type="http://schemas.openxmlformats.org/officeDocument/2006/relationships/hyperlink" Target="https://opentopomap.org/" TargetMode="External"/><Relationship Id="rId469" Type="http://schemas.openxmlformats.org/officeDocument/2006/relationships/hyperlink" Target="https://opentopomap.org/" TargetMode="External"/><Relationship Id="rId470" Type="http://schemas.openxmlformats.org/officeDocument/2006/relationships/hyperlink" Target="https://opentopomap.org/" TargetMode="External"/><Relationship Id="rId471" Type="http://schemas.openxmlformats.org/officeDocument/2006/relationships/hyperlink" Target="https://opentopomap.org/" TargetMode="External"/><Relationship Id="rId472" Type="http://schemas.openxmlformats.org/officeDocument/2006/relationships/hyperlink" Target="https://opentopomap.org/" TargetMode="External"/><Relationship Id="rId473" Type="http://schemas.openxmlformats.org/officeDocument/2006/relationships/hyperlink" Target="https://opentopomap.org/" TargetMode="External"/><Relationship Id="rId474" Type="http://schemas.openxmlformats.org/officeDocument/2006/relationships/hyperlink" Target="https://opentopomap.org/" TargetMode="External"/><Relationship Id="rId475" Type="http://schemas.openxmlformats.org/officeDocument/2006/relationships/hyperlink" Target="https://opentopomap.org/" TargetMode="External"/><Relationship Id="rId476" Type="http://schemas.openxmlformats.org/officeDocument/2006/relationships/hyperlink" Target="https://opentopomap.org/" TargetMode="External"/><Relationship Id="rId477" Type="http://schemas.openxmlformats.org/officeDocument/2006/relationships/hyperlink" Target="https://opentopomap.org/" TargetMode="External"/><Relationship Id="rId478" Type="http://schemas.openxmlformats.org/officeDocument/2006/relationships/hyperlink" Target="https://opentopomap.org/" TargetMode="External"/><Relationship Id="rId479" Type="http://schemas.openxmlformats.org/officeDocument/2006/relationships/hyperlink" Target="https://opentopomap.org/" TargetMode="External"/><Relationship Id="rId480" Type="http://schemas.openxmlformats.org/officeDocument/2006/relationships/hyperlink" Target="https://opentopomap.org/" TargetMode="External"/><Relationship Id="rId481" Type="http://schemas.openxmlformats.org/officeDocument/2006/relationships/hyperlink" Target="https://opentopomap.org/" TargetMode="External"/><Relationship Id="rId482" Type="http://schemas.openxmlformats.org/officeDocument/2006/relationships/hyperlink" Target="https://opentopomap.org/" TargetMode="External"/><Relationship Id="rId483" Type="http://schemas.openxmlformats.org/officeDocument/2006/relationships/hyperlink" Target="https://opentopomap.org/" TargetMode="External"/><Relationship Id="rId484" Type="http://schemas.openxmlformats.org/officeDocument/2006/relationships/hyperlink" Target="https://opentopomap.org/" TargetMode="External"/><Relationship Id="rId485" Type="http://schemas.openxmlformats.org/officeDocument/2006/relationships/hyperlink" Target="https://opentopomap.org/" TargetMode="External"/><Relationship Id="rId486" Type="http://schemas.openxmlformats.org/officeDocument/2006/relationships/hyperlink" Target="https://opentopomap.org/" TargetMode="External"/><Relationship Id="rId487" Type="http://schemas.openxmlformats.org/officeDocument/2006/relationships/hyperlink" Target="https://opentopomap.org/" TargetMode="External"/><Relationship Id="rId488" Type="http://schemas.openxmlformats.org/officeDocument/2006/relationships/hyperlink" Target="https://opentopomap.org/" TargetMode="External"/><Relationship Id="rId489" Type="http://schemas.openxmlformats.org/officeDocument/2006/relationships/hyperlink" Target="https://opentopomap.org/" TargetMode="External"/><Relationship Id="rId490" Type="http://schemas.openxmlformats.org/officeDocument/2006/relationships/hyperlink" Target="https://opentopomap.org/" TargetMode="External"/><Relationship Id="rId491" Type="http://schemas.openxmlformats.org/officeDocument/2006/relationships/hyperlink" Target="https://opentopomap.org/" TargetMode="External"/><Relationship Id="rId492" Type="http://schemas.openxmlformats.org/officeDocument/2006/relationships/hyperlink" Target="https://opentopomap.org/" TargetMode="External"/><Relationship Id="rId493" Type="http://schemas.openxmlformats.org/officeDocument/2006/relationships/hyperlink" Target="https://opentopomap.org/" TargetMode="External"/><Relationship Id="rId494" Type="http://schemas.openxmlformats.org/officeDocument/2006/relationships/hyperlink" Target="https://opentopomap.org/" TargetMode="External"/><Relationship Id="rId495" Type="http://schemas.openxmlformats.org/officeDocument/2006/relationships/hyperlink" Target="https://opentopomap.org/" TargetMode="External"/><Relationship Id="rId496" Type="http://schemas.openxmlformats.org/officeDocument/2006/relationships/hyperlink" Target="https://opentopomap.org/" TargetMode="External"/><Relationship Id="rId497" Type="http://schemas.openxmlformats.org/officeDocument/2006/relationships/hyperlink" Target="https://opentopomap.org/" TargetMode="External"/><Relationship Id="rId498" Type="http://schemas.openxmlformats.org/officeDocument/2006/relationships/hyperlink" Target="https://opentopomap.org/" TargetMode="External"/><Relationship Id="rId499" Type="http://schemas.openxmlformats.org/officeDocument/2006/relationships/hyperlink" Target="https://opentopomap.org/" TargetMode="External"/><Relationship Id="rId500" Type="http://schemas.openxmlformats.org/officeDocument/2006/relationships/hyperlink" Target="https://opentopomap.org/" TargetMode="External"/><Relationship Id="rId501" Type="http://schemas.openxmlformats.org/officeDocument/2006/relationships/hyperlink" Target="https://opentopomap.org/" TargetMode="External"/><Relationship Id="rId502" Type="http://schemas.openxmlformats.org/officeDocument/2006/relationships/hyperlink" Target="https://opentopomap.org/" TargetMode="External"/><Relationship Id="rId503" Type="http://schemas.openxmlformats.org/officeDocument/2006/relationships/hyperlink" Target="https://opentopomap.org/" TargetMode="External"/><Relationship Id="rId504" Type="http://schemas.openxmlformats.org/officeDocument/2006/relationships/hyperlink" Target="https://opentopomap.org/" TargetMode="External"/><Relationship Id="rId505" Type="http://schemas.openxmlformats.org/officeDocument/2006/relationships/hyperlink" Target="https://opentopomap.org/" TargetMode="External"/><Relationship Id="rId506" Type="http://schemas.openxmlformats.org/officeDocument/2006/relationships/hyperlink" Target="https://opentopomap.org/" TargetMode="External"/><Relationship Id="rId507" Type="http://schemas.openxmlformats.org/officeDocument/2006/relationships/hyperlink" Target="https://opentopomap.org/" TargetMode="External"/><Relationship Id="rId508" Type="http://schemas.openxmlformats.org/officeDocument/2006/relationships/hyperlink" Target="https://opentopomap.org/" TargetMode="External"/><Relationship Id="rId509" Type="http://schemas.openxmlformats.org/officeDocument/2006/relationships/hyperlink" Target="https://opentopomap.org/" TargetMode="External"/><Relationship Id="rId510" Type="http://schemas.openxmlformats.org/officeDocument/2006/relationships/hyperlink" Target="https://opentopomap.org/" TargetMode="External"/><Relationship Id="rId511" Type="http://schemas.openxmlformats.org/officeDocument/2006/relationships/hyperlink" Target="https://opentopomap.org/" TargetMode="External"/><Relationship Id="rId512" Type="http://schemas.openxmlformats.org/officeDocument/2006/relationships/hyperlink" Target="https://opentopomap.org/" TargetMode="External"/><Relationship Id="rId513" Type="http://schemas.openxmlformats.org/officeDocument/2006/relationships/hyperlink" Target="https://opentopomap.org/" TargetMode="External"/><Relationship Id="rId514" Type="http://schemas.openxmlformats.org/officeDocument/2006/relationships/hyperlink" Target="https://opentopomap.org/" TargetMode="External"/><Relationship Id="rId515" Type="http://schemas.openxmlformats.org/officeDocument/2006/relationships/hyperlink" Target="https://opentopomap.org/" TargetMode="External"/><Relationship Id="rId516" Type="http://schemas.openxmlformats.org/officeDocument/2006/relationships/hyperlink" Target="https://opentopomap.org/" TargetMode="External"/><Relationship Id="rId517" Type="http://schemas.openxmlformats.org/officeDocument/2006/relationships/hyperlink" Target="https://opentopomap.org/" TargetMode="External"/><Relationship Id="rId518" Type="http://schemas.openxmlformats.org/officeDocument/2006/relationships/hyperlink" Target="https://opentopomap.org/" TargetMode="External"/><Relationship Id="rId519" Type="http://schemas.openxmlformats.org/officeDocument/2006/relationships/hyperlink" Target="https://opentopomap.org/" TargetMode="External"/><Relationship Id="rId520" Type="http://schemas.openxmlformats.org/officeDocument/2006/relationships/hyperlink" Target="https://opentopomap.org/" TargetMode="External"/><Relationship Id="rId521" Type="http://schemas.openxmlformats.org/officeDocument/2006/relationships/hyperlink" Target="https://opentopomap.org/" TargetMode="External"/><Relationship Id="rId522" Type="http://schemas.openxmlformats.org/officeDocument/2006/relationships/hyperlink" Target="https://opentopomap.org/" TargetMode="External"/><Relationship Id="rId523" Type="http://schemas.openxmlformats.org/officeDocument/2006/relationships/hyperlink" Target="https://opentopomap.org/" TargetMode="External"/><Relationship Id="rId524" Type="http://schemas.openxmlformats.org/officeDocument/2006/relationships/hyperlink" Target="https://opentopomap.org/" TargetMode="External"/><Relationship Id="rId525" Type="http://schemas.openxmlformats.org/officeDocument/2006/relationships/hyperlink" Target="https://opentopomap.org/" TargetMode="External"/><Relationship Id="rId526" Type="http://schemas.openxmlformats.org/officeDocument/2006/relationships/hyperlink" Target="https://opentopomap.org/" TargetMode="External"/><Relationship Id="rId527" Type="http://schemas.openxmlformats.org/officeDocument/2006/relationships/hyperlink" Target="https://opentopomap.org/" TargetMode="External"/><Relationship Id="rId528" Type="http://schemas.openxmlformats.org/officeDocument/2006/relationships/hyperlink" Target="https://opentopomap.org/" TargetMode="External"/><Relationship Id="rId529" Type="http://schemas.openxmlformats.org/officeDocument/2006/relationships/hyperlink" Target="https://opentopomap.org/" TargetMode="External"/><Relationship Id="rId530" Type="http://schemas.openxmlformats.org/officeDocument/2006/relationships/hyperlink" Target="https://opentopomap.org/" TargetMode="External"/><Relationship Id="rId531" Type="http://schemas.openxmlformats.org/officeDocument/2006/relationships/hyperlink" Target="https://opentopomap.org/" TargetMode="External"/><Relationship Id="rId532" Type="http://schemas.openxmlformats.org/officeDocument/2006/relationships/hyperlink" Target="https://opentopomap.org/" TargetMode="External"/><Relationship Id="rId533" Type="http://schemas.openxmlformats.org/officeDocument/2006/relationships/hyperlink" Target="https://opentopomap.org/" TargetMode="External"/><Relationship Id="rId534" Type="http://schemas.openxmlformats.org/officeDocument/2006/relationships/hyperlink" Target="https://opentopomap.org/" TargetMode="External"/><Relationship Id="rId535" Type="http://schemas.openxmlformats.org/officeDocument/2006/relationships/hyperlink" Target="https://opentopomap.org/" TargetMode="External"/><Relationship Id="rId536" Type="http://schemas.openxmlformats.org/officeDocument/2006/relationships/hyperlink" Target="https://opentopomap.org/" TargetMode="External"/><Relationship Id="rId537" Type="http://schemas.openxmlformats.org/officeDocument/2006/relationships/hyperlink" Target="https://opentopomap.org/" TargetMode="External"/><Relationship Id="rId538" Type="http://schemas.openxmlformats.org/officeDocument/2006/relationships/hyperlink" Target="https://opentopomap.org/" TargetMode="External"/><Relationship Id="rId539" Type="http://schemas.openxmlformats.org/officeDocument/2006/relationships/hyperlink" Target="https://opentopomap.org/" TargetMode="External"/><Relationship Id="rId540" Type="http://schemas.openxmlformats.org/officeDocument/2006/relationships/hyperlink" Target="https://opentopomap.org/" TargetMode="External"/><Relationship Id="rId541" Type="http://schemas.openxmlformats.org/officeDocument/2006/relationships/hyperlink" Target="https://opentopomap.org/" TargetMode="External"/><Relationship Id="rId542" Type="http://schemas.openxmlformats.org/officeDocument/2006/relationships/hyperlink" Target="https://opentopomap.org/" TargetMode="External"/><Relationship Id="rId543" Type="http://schemas.openxmlformats.org/officeDocument/2006/relationships/hyperlink" Target="https://opentopomap.org/" TargetMode="External"/><Relationship Id="rId544" Type="http://schemas.openxmlformats.org/officeDocument/2006/relationships/hyperlink" Target="https://opentopomap.org/" TargetMode="External"/><Relationship Id="rId545" Type="http://schemas.openxmlformats.org/officeDocument/2006/relationships/hyperlink" Target="https://opentopomap.org/" TargetMode="External"/><Relationship Id="rId546" Type="http://schemas.openxmlformats.org/officeDocument/2006/relationships/hyperlink" Target="https://opentopomap.org/" TargetMode="External"/><Relationship Id="rId547" Type="http://schemas.openxmlformats.org/officeDocument/2006/relationships/hyperlink" Target="https://opentopomap.org/" TargetMode="External"/><Relationship Id="rId548" Type="http://schemas.openxmlformats.org/officeDocument/2006/relationships/hyperlink" Target="https://opentopomap.org/" TargetMode="External"/><Relationship Id="rId549" Type="http://schemas.openxmlformats.org/officeDocument/2006/relationships/hyperlink" Target="https://opentopomap.org/" TargetMode="External"/><Relationship Id="rId550" Type="http://schemas.openxmlformats.org/officeDocument/2006/relationships/hyperlink" Target="https://opentopomap.org/" TargetMode="External"/><Relationship Id="rId551" Type="http://schemas.openxmlformats.org/officeDocument/2006/relationships/hyperlink" Target="https://opentopomap.org/" TargetMode="External"/><Relationship Id="rId552" Type="http://schemas.openxmlformats.org/officeDocument/2006/relationships/hyperlink" Target="https://opentopomap.org/" TargetMode="External"/><Relationship Id="rId553" Type="http://schemas.openxmlformats.org/officeDocument/2006/relationships/hyperlink" Target="https://opentopomap.org/" TargetMode="External"/><Relationship Id="rId554" Type="http://schemas.openxmlformats.org/officeDocument/2006/relationships/hyperlink" Target="https://opentopomap.org/" TargetMode="External"/><Relationship Id="rId555" Type="http://schemas.openxmlformats.org/officeDocument/2006/relationships/hyperlink" Target="https://opentopomap.org/" TargetMode="External"/><Relationship Id="rId556" Type="http://schemas.openxmlformats.org/officeDocument/2006/relationships/hyperlink" Target="https://opentopomap.org/" TargetMode="External"/><Relationship Id="rId557" Type="http://schemas.openxmlformats.org/officeDocument/2006/relationships/hyperlink" Target="https://opentopomap.org/" TargetMode="External"/><Relationship Id="rId558" Type="http://schemas.openxmlformats.org/officeDocument/2006/relationships/hyperlink" Target="https://opentopomap.org/" TargetMode="External"/><Relationship Id="rId559" Type="http://schemas.openxmlformats.org/officeDocument/2006/relationships/hyperlink" Target="https://opentopomap.org/" TargetMode="External"/><Relationship Id="rId560" Type="http://schemas.openxmlformats.org/officeDocument/2006/relationships/hyperlink" Target="https://opentopomap.org/" TargetMode="External"/><Relationship Id="rId561" Type="http://schemas.openxmlformats.org/officeDocument/2006/relationships/hyperlink" Target="https://opentopomap.org/" TargetMode="External"/><Relationship Id="rId562" Type="http://schemas.openxmlformats.org/officeDocument/2006/relationships/hyperlink" Target="https://opentopomap.org/" TargetMode="External"/><Relationship Id="rId563" Type="http://schemas.openxmlformats.org/officeDocument/2006/relationships/hyperlink" Target="https://opentopomap.org/" TargetMode="External"/><Relationship Id="rId564" Type="http://schemas.openxmlformats.org/officeDocument/2006/relationships/hyperlink" Target="https://opentopomap.org/" TargetMode="External"/><Relationship Id="rId565" Type="http://schemas.openxmlformats.org/officeDocument/2006/relationships/hyperlink" Target="https://opentopomap.org/" TargetMode="External"/><Relationship Id="rId566" Type="http://schemas.openxmlformats.org/officeDocument/2006/relationships/hyperlink" Target="https://opentopomap.org/" TargetMode="External"/><Relationship Id="rId567" Type="http://schemas.openxmlformats.org/officeDocument/2006/relationships/hyperlink" Target="https://opentopomap.org/" TargetMode="External"/><Relationship Id="rId568" Type="http://schemas.openxmlformats.org/officeDocument/2006/relationships/hyperlink" Target="https://opentopomap.org/" TargetMode="External"/><Relationship Id="rId569" Type="http://schemas.openxmlformats.org/officeDocument/2006/relationships/hyperlink" Target="https://opentopomap.org/" TargetMode="External"/><Relationship Id="rId570" Type="http://schemas.openxmlformats.org/officeDocument/2006/relationships/hyperlink" Target="https://opentopomap.org/" TargetMode="External"/><Relationship Id="rId571" Type="http://schemas.openxmlformats.org/officeDocument/2006/relationships/hyperlink" Target="https://opentopomap.org/" TargetMode="External"/><Relationship Id="rId572" Type="http://schemas.openxmlformats.org/officeDocument/2006/relationships/hyperlink" Target="https://opentopomap.org/" TargetMode="External"/><Relationship Id="rId573" Type="http://schemas.openxmlformats.org/officeDocument/2006/relationships/hyperlink" Target="https://opentopomap.org/" TargetMode="External"/><Relationship Id="rId574" Type="http://schemas.openxmlformats.org/officeDocument/2006/relationships/hyperlink" Target="https://opentopomap.org/" TargetMode="External"/><Relationship Id="rId575" Type="http://schemas.openxmlformats.org/officeDocument/2006/relationships/hyperlink" Target="https://opentopomap.org/" TargetMode="External"/><Relationship Id="rId576" Type="http://schemas.openxmlformats.org/officeDocument/2006/relationships/hyperlink" Target="https://opentopomap.org/" TargetMode="External"/><Relationship Id="rId577" Type="http://schemas.openxmlformats.org/officeDocument/2006/relationships/hyperlink" Target="https://opentopomap.org/" TargetMode="External"/><Relationship Id="rId578" Type="http://schemas.openxmlformats.org/officeDocument/2006/relationships/hyperlink" Target="https://opentopomap.org/" TargetMode="External"/><Relationship Id="rId579" Type="http://schemas.openxmlformats.org/officeDocument/2006/relationships/hyperlink" Target="https://opentopomap.org/" TargetMode="External"/><Relationship Id="rId580" Type="http://schemas.openxmlformats.org/officeDocument/2006/relationships/hyperlink" Target="https://opentopomap.org/" TargetMode="External"/><Relationship Id="rId581" Type="http://schemas.openxmlformats.org/officeDocument/2006/relationships/hyperlink" Target="https://opentopomap.org/" TargetMode="External"/><Relationship Id="rId582" Type="http://schemas.openxmlformats.org/officeDocument/2006/relationships/hyperlink" Target="https://opentopomap.org/" TargetMode="External"/><Relationship Id="rId583" Type="http://schemas.openxmlformats.org/officeDocument/2006/relationships/hyperlink" Target="https://opentopomap.org/" TargetMode="External"/><Relationship Id="rId584" Type="http://schemas.openxmlformats.org/officeDocument/2006/relationships/hyperlink" Target="https://opentopomap.org/" TargetMode="External"/><Relationship Id="rId585" Type="http://schemas.openxmlformats.org/officeDocument/2006/relationships/hyperlink" Target="https://opentopomap.org/" TargetMode="External"/><Relationship Id="rId586" Type="http://schemas.openxmlformats.org/officeDocument/2006/relationships/hyperlink" Target="https://opentopomap.org/" TargetMode="External"/><Relationship Id="rId587" Type="http://schemas.openxmlformats.org/officeDocument/2006/relationships/hyperlink" Target="https://opentopomap.org/" TargetMode="External"/><Relationship Id="rId588" Type="http://schemas.openxmlformats.org/officeDocument/2006/relationships/hyperlink" Target="https://opentopomap.org/" TargetMode="External"/><Relationship Id="rId589" Type="http://schemas.openxmlformats.org/officeDocument/2006/relationships/hyperlink" Target="https://opentopomap.org/" TargetMode="External"/><Relationship Id="rId590" Type="http://schemas.openxmlformats.org/officeDocument/2006/relationships/hyperlink" Target="https://opentopomap.org/" TargetMode="External"/><Relationship Id="rId591" Type="http://schemas.openxmlformats.org/officeDocument/2006/relationships/hyperlink" Target="https://opentopomap.org/" TargetMode="External"/><Relationship Id="rId592" Type="http://schemas.openxmlformats.org/officeDocument/2006/relationships/hyperlink" Target="https://opentopomap.org/" TargetMode="External"/><Relationship Id="rId593" Type="http://schemas.openxmlformats.org/officeDocument/2006/relationships/hyperlink" Target="https://opentopomap.org/" TargetMode="External"/><Relationship Id="rId594" Type="http://schemas.openxmlformats.org/officeDocument/2006/relationships/hyperlink" Target="https://opentopomap.org/" TargetMode="External"/><Relationship Id="rId595" Type="http://schemas.openxmlformats.org/officeDocument/2006/relationships/hyperlink" Target="https://opentopomap.org/" TargetMode="External"/><Relationship Id="rId596" Type="http://schemas.openxmlformats.org/officeDocument/2006/relationships/hyperlink" Target="https://opentopomap.org/" TargetMode="External"/><Relationship Id="rId597" Type="http://schemas.openxmlformats.org/officeDocument/2006/relationships/hyperlink" Target="https://opentopomap.org/" TargetMode="External"/><Relationship Id="rId598" Type="http://schemas.openxmlformats.org/officeDocument/2006/relationships/hyperlink" Target="https://opentopomap.org/" TargetMode="External"/><Relationship Id="rId599" Type="http://schemas.openxmlformats.org/officeDocument/2006/relationships/hyperlink" Target="https://opentopomap.org/" TargetMode="External"/><Relationship Id="rId600" Type="http://schemas.openxmlformats.org/officeDocument/2006/relationships/hyperlink" Target="https://opentopomap.org/" TargetMode="External"/><Relationship Id="rId601" Type="http://schemas.openxmlformats.org/officeDocument/2006/relationships/hyperlink" Target="https://opentopomap.org/" TargetMode="External"/><Relationship Id="rId602" Type="http://schemas.openxmlformats.org/officeDocument/2006/relationships/hyperlink" Target="https://opentopomap.org/" TargetMode="External"/><Relationship Id="rId603" Type="http://schemas.openxmlformats.org/officeDocument/2006/relationships/hyperlink" Target="https://opentopomap.org/" TargetMode="External"/><Relationship Id="rId604" Type="http://schemas.openxmlformats.org/officeDocument/2006/relationships/hyperlink" Target="https://opentopomap.org/" TargetMode="External"/><Relationship Id="rId605" Type="http://schemas.openxmlformats.org/officeDocument/2006/relationships/hyperlink" Target="https://opentopomap.org/" TargetMode="External"/><Relationship Id="rId606" Type="http://schemas.openxmlformats.org/officeDocument/2006/relationships/hyperlink" Target="https://opentopomap.org/" TargetMode="External"/><Relationship Id="rId607" Type="http://schemas.openxmlformats.org/officeDocument/2006/relationships/hyperlink" Target="https://opentopomap.org/" TargetMode="External"/><Relationship Id="rId608" Type="http://schemas.openxmlformats.org/officeDocument/2006/relationships/hyperlink" Target="https://opentopomap.org/" TargetMode="External"/><Relationship Id="rId609" Type="http://schemas.openxmlformats.org/officeDocument/2006/relationships/hyperlink" Target="https://opentopomap.org/" TargetMode="External"/><Relationship Id="rId610" Type="http://schemas.openxmlformats.org/officeDocument/2006/relationships/hyperlink" Target="https://opentopomap.org/" TargetMode="External"/><Relationship Id="rId611" Type="http://schemas.openxmlformats.org/officeDocument/2006/relationships/hyperlink" Target="https://opentopomap.org/" TargetMode="External"/><Relationship Id="rId612" Type="http://schemas.openxmlformats.org/officeDocument/2006/relationships/hyperlink" Target="https://opentopomap.org/" TargetMode="External"/><Relationship Id="rId613" Type="http://schemas.openxmlformats.org/officeDocument/2006/relationships/hyperlink" Target="https://opentopomap.org/" TargetMode="External"/><Relationship Id="rId614" Type="http://schemas.openxmlformats.org/officeDocument/2006/relationships/hyperlink" Target="https://opentopomap.org/" TargetMode="External"/><Relationship Id="rId615" Type="http://schemas.openxmlformats.org/officeDocument/2006/relationships/hyperlink" Target="https://opentopomap.org/" TargetMode="External"/><Relationship Id="rId616" Type="http://schemas.openxmlformats.org/officeDocument/2006/relationships/hyperlink" Target="https://opentopomap.org/" TargetMode="External"/><Relationship Id="rId617" Type="http://schemas.openxmlformats.org/officeDocument/2006/relationships/hyperlink" Target="https://opentopomap.org/" TargetMode="External"/><Relationship Id="rId618" Type="http://schemas.openxmlformats.org/officeDocument/2006/relationships/hyperlink" Target="https://opentopomap.org/" TargetMode="External"/><Relationship Id="rId619" Type="http://schemas.openxmlformats.org/officeDocument/2006/relationships/hyperlink" Target="https://opentopomap.org/" TargetMode="External"/><Relationship Id="rId620" Type="http://schemas.openxmlformats.org/officeDocument/2006/relationships/hyperlink" Target="https://opentopomap.org/" TargetMode="External"/><Relationship Id="rId621" Type="http://schemas.openxmlformats.org/officeDocument/2006/relationships/hyperlink" Target="https://opentopomap.org/" TargetMode="External"/><Relationship Id="rId622" Type="http://schemas.openxmlformats.org/officeDocument/2006/relationships/hyperlink" Target="https://opentopomap.org/" TargetMode="External"/><Relationship Id="rId623" Type="http://schemas.openxmlformats.org/officeDocument/2006/relationships/hyperlink" Target="https://opentopomap.org/" TargetMode="External"/><Relationship Id="rId624" Type="http://schemas.openxmlformats.org/officeDocument/2006/relationships/hyperlink" Target="https://opentopomap.org/" TargetMode="External"/><Relationship Id="rId625" Type="http://schemas.openxmlformats.org/officeDocument/2006/relationships/hyperlink" Target="https://opentopomap.org/" TargetMode="External"/><Relationship Id="rId626" Type="http://schemas.openxmlformats.org/officeDocument/2006/relationships/hyperlink" Target="https://opentopomap.org/" TargetMode="External"/><Relationship Id="rId627" Type="http://schemas.openxmlformats.org/officeDocument/2006/relationships/hyperlink" Target="https://opentopomap.org/" TargetMode="External"/><Relationship Id="rId628" Type="http://schemas.openxmlformats.org/officeDocument/2006/relationships/hyperlink" Target="https://opentopomap.org/" TargetMode="External"/><Relationship Id="rId629" Type="http://schemas.openxmlformats.org/officeDocument/2006/relationships/hyperlink" Target="https://opentopomap.org/" TargetMode="External"/><Relationship Id="rId630" Type="http://schemas.openxmlformats.org/officeDocument/2006/relationships/hyperlink" Target="https://opentopomap.org/" TargetMode="External"/><Relationship Id="rId631" Type="http://schemas.openxmlformats.org/officeDocument/2006/relationships/hyperlink" Target="https://opentopomap.org/" TargetMode="External"/><Relationship Id="rId632" Type="http://schemas.openxmlformats.org/officeDocument/2006/relationships/hyperlink" Target="https://opentopomap.org/" TargetMode="External"/><Relationship Id="rId633" Type="http://schemas.openxmlformats.org/officeDocument/2006/relationships/hyperlink" Target="https://opentopomap.org/" TargetMode="External"/><Relationship Id="rId634" Type="http://schemas.openxmlformats.org/officeDocument/2006/relationships/hyperlink" Target="https://opentopomap.org/" TargetMode="External"/><Relationship Id="rId635" Type="http://schemas.openxmlformats.org/officeDocument/2006/relationships/hyperlink" Target="https://opentopomap.org/" TargetMode="External"/><Relationship Id="rId636" Type="http://schemas.openxmlformats.org/officeDocument/2006/relationships/hyperlink" Target="https://opentopomap.org/" TargetMode="External"/><Relationship Id="rId637" Type="http://schemas.openxmlformats.org/officeDocument/2006/relationships/hyperlink" Target="https://opentopomap.org/" TargetMode="External"/><Relationship Id="rId638" Type="http://schemas.openxmlformats.org/officeDocument/2006/relationships/hyperlink" Target="https://opentopomap.org/" TargetMode="External"/><Relationship Id="rId639" Type="http://schemas.openxmlformats.org/officeDocument/2006/relationships/hyperlink" Target="https://opentopomap.org/" TargetMode="External"/><Relationship Id="rId640" Type="http://schemas.openxmlformats.org/officeDocument/2006/relationships/hyperlink" Target="https://opentopomap.org/" TargetMode="External"/><Relationship Id="rId641" Type="http://schemas.openxmlformats.org/officeDocument/2006/relationships/hyperlink" Target="https://opentopomap.org/" TargetMode="External"/><Relationship Id="rId642" Type="http://schemas.openxmlformats.org/officeDocument/2006/relationships/hyperlink" Target="https://opentopomap.org/" TargetMode="External"/><Relationship Id="rId643" Type="http://schemas.openxmlformats.org/officeDocument/2006/relationships/hyperlink" Target="https://opentopomap.org/" TargetMode="External"/><Relationship Id="rId644" Type="http://schemas.openxmlformats.org/officeDocument/2006/relationships/hyperlink" Target="https://opentopomap.org/" TargetMode="External"/><Relationship Id="rId645" Type="http://schemas.openxmlformats.org/officeDocument/2006/relationships/hyperlink" Target="https://opentopomap.org/" TargetMode="External"/><Relationship Id="rId646" Type="http://schemas.openxmlformats.org/officeDocument/2006/relationships/hyperlink" Target="https://opentopomap.org/" TargetMode="External"/><Relationship Id="rId647" Type="http://schemas.openxmlformats.org/officeDocument/2006/relationships/hyperlink" Target="https://opentopomap.org/" TargetMode="External"/><Relationship Id="rId648" Type="http://schemas.openxmlformats.org/officeDocument/2006/relationships/hyperlink" Target="https://opentopomap.org/" TargetMode="External"/><Relationship Id="rId649" Type="http://schemas.openxmlformats.org/officeDocument/2006/relationships/hyperlink" Target="https://opentopomap.org/" TargetMode="External"/><Relationship Id="rId650" Type="http://schemas.openxmlformats.org/officeDocument/2006/relationships/hyperlink" Target="https://opentopomap.org/" TargetMode="External"/><Relationship Id="rId651" Type="http://schemas.openxmlformats.org/officeDocument/2006/relationships/hyperlink" Target="https://opentopomap.org/" TargetMode="External"/><Relationship Id="rId652" Type="http://schemas.openxmlformats.org/officeDocument/2006/relationships/hyperlink" Target="https://opentopomap.org/" TargetMode="External"/><Relationship Id="rId653" Type="http://schemas.openxmlformats.org/officeDocument/2006/relationships/hyperlink" Target="https://opentopomap.org/" TargetMode="External"/><Relationship Id="rId654" Type="http://schemas.openxmlformats.org/officeDocument/2006/relationships/hyperlink" Target="https://opentopomap.org/" TargetMode="External"/><Relationship Id="rId655" Type="http://schemas.openxmlformats.org/officeDocument/2006/relationships/hyperlink" Target="https://opentopomap.org/" TargetMode="External"/><Relationship Id="rId656" Type="http://schemas.openxmlformats.org/officeDocument/2006/relationships/hyperlink" Target="https://opentopomap.org/" TargetMode="External"/><Relationship Id="rId657" Type="http://schemas.openxmlformats.org/officeDocument/2006/relationships/hyperlink" Target="https://opentopomap.org/" TargetMode="External"/><Relationship Id="rId658" Type="http://schemas.openxmlformats.org/officeDocument/2006/relationships/hyperlink" Target="https://opentopomap.org/" TargetMode="External"/><Relationship Id="rId659" Type="http://schemas.openxmlformats.org/officeDocument/2006/relationships/hyperlink" Target="https://opentopomap.org/" TargetMode="External"/><Relationship Id="rId660" Type="http://schemas.openxmlformats.org/officeDocument/2006/relationships/hyperlink" Target="https://opentopomap.org/" TargetMode="External"/><Relationship Id="rId661" Type="http://schemas.openxmlformats.org/officeDocument/2006/relationships/hyperlink" Target="https://opentopomap.org/" TargetMode="External"/><Relationship Id="rId662" Type="http://schemas.openxmlformats.org/officeDocument/2006/relationships/hyperlink" Target="https://opentopomap.org/" TargetMode="External"/><Relationship Id="rId663" Type="http://schemas.openxmlformats.org/officeDocument/2006/relationships/drawing" Target="../drawings/drawing5.xml"/><Relationship Id="rId664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brema.suub.uni-bremen.de/periodical/structure/928434" TargetMode="External"/><Relationship Id="rId2" Type="http://schemas.openxmlformats.org/officeDocument/2006/relationships/hyperlink" Target="https://brema.suub.uni-bremen.de/periodical/pageview/704234" TargetMode="External"/><Relationship Id="rId3" Type="http://schemas.openxmlformats.org/officeDocument/2006/relationships/hyperlink" Target="https://brema.suub.uni-bremen.de/periodical/pageview/704239" TargetMode="External"/><Relationship Id="rId4" Type="http://schemas.openxmlformats.org/officeDocument/2006/relationships/hyperlink" Target="https://brema.suub.uni-bremen.de/periodical/pageview/706268" TargetMode="External"/><Relationship Id="rId5" Type="http://schemas.openxmlformats.org/officeDocument/2006/relationships/hyperlink" Target="https://brema.suub.uni-bremen.de/periodical/pageview/707671" TargetMode="External"/><Relationship Id="rId6" Type="http://schemas.openxmlformats.org/officeDocument/2006/relationships/hyperlink" Target="https://www.geo.bremen.de/" TargetMode="External"/><Relationship Id="rId7" Type="http://schemas.openxmlformats.org/officeDocument/2006/relationships/hyperlink" Target="https://geoportal.bremen.de/geoportal/" TargetMode="External"/><Relationship Id="rId8" Type="http://schemas.openxmlformats.org/officeDocument/2006/relationships/hyperlink" Target="https://www.geo.bremen.de/online-dienste-1469" TargetMode="External"/><Relationship Id="rId9" Type="http://schemas.openxmlformats.org/officeDocument/2006/relationships/hyperlink" Target="https://www.denkmalpflege.bremen.de/denkmalliste/denkmaldatenbank-37984" TargetMode="External"/><Relationship Id="rId10" Type="http://schemas.openxmlformats.org/officeDocument/2006/relationships/hyperlink" Target="https://osm.nkbre.net/lfd-denkmal.html" TargetMode="External"/><Relationship Id="rId11" Type="http://schemas.openxmlformats.org/officeDocument/2006/relationships/hyperlink" Target="https://www.bauleitplan.bremen.de/bp_index.php" TargetMode="External"/><Relationship Id="rId12" Type="http://schemas.openxmlformats.org/officeDocument/2006/relationships/hyperlink" Target="https://www.geobasis.niedersachsen.de/?x=8.9284&amp;y=53.0935&amp;z=10&amp;m=lglnPl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F4:M84"/>
  <sheetViews>
    <sheetView showFormulas="false" showGridLines="false" showRowColHeaders="true" showZeros="true" rightToLeft="false" tabSelected="true" showOutlineSymbols="true" defaultGridColor="true" view="normal" topLeftCell="B1" colorId="64" zoomScale="100" zoomScaleNormal="100" zoomScalePageLayoutView="100" workbookViewId="0">
      <selection pane="topLeft" activeCell="K1" activeCellId="0" sqref="K1"/>
    </sheetView>
  </sheetViews>
  <sheetFormatPr defaultColWidth="11.53515625" defaultRowHeight="12.8" zeroHeight="false" outlineLevelRow="0" outlineLevelCol="0"/>
  <cols>
    <col collapsed="false" customWidth="false" hidden="false" outlineLevel="0" max="10" min="1" style="1" width="11.52"/>
    <col collapsed="false" customWidth="true" hidden="false" outlineLevel="0" max="11" min="11" style="1" width="8.16"/>
    <col collapsed="false" customWidth="false" hidden="false" outlineLevel="0" max="1024" min="12" style="1" width="11.52"/>
  </cols>
  <sheetData>
    <row r="4" customFormat="false" ht="52.75" hidden="false" customHeight="false" outlineLevel="0" collapsed="false">
      <c r="F4" s="2" t="s">
        <v>0</v>
      </c>
    </row>
    <row r="5" customFormat="false" ht="52.75" hidden="false" customHeight="false" outlineLevel="0" collapsed="false">
      <c r="F5" s="2" t="s">
        <v>1</v>
      </c>
      <c r="L5" s="3" t="s">
        <v>2</v>
      </c>
    </row>
    <row r="6" customFormat="false" ht="52.75" hidden="false" customHeight="false" outlineLevel="0" collapsed="false">
      <c r="F6" s="2" t="s">
        <v>3</v>
      </c>
      <c r="L6" s="4" t="s">
        <v>4</v>
      </c>
    </row>
    <row r="8" customFormat="false" ht="15" hidden="false" customHeight="false" outlineLevel="0" collapsed="false">
      <c r="L8" s="5" t="s">
        <v>5</v>
      </c>
    </row>
    <row r="9" customFormat="false" ht="15" hidden="false" customHeight="false" outlineLevel="0" collapsed="false">
      <c r="L9" s="5" t="s">
        <v>6</v>
      </c>
    </row>
    <row r="10" customFormat="false" ht="15" hidden="false" customHeight="false" outlineLevel="0" collapsed="false">
      <c r="L10" s="5" t="s">
        <v>7</v>
      </c>
    </row>
    <row r="11" customFormat="false" ht="15" hidden="false" customHeight="false" outlineLevel="0" collapsed="false">
      <c r="L11" s="5" t="s">
        <v>8</v>
      </c>
    </row>
    <row r="12" customFormat="false" ht="15" hidden="false" customHeight="false" outlineLevel="0" collapsed="false">
      <c r="L12" s="5" t="s">
        <v>9</v>
      </c>
    </row>
    <row r="13" customFormat="false" ht="15" hidden="false" customHeight="false" outlineLevel="0" collapsed="false">
      <c r="L13" s="5" t="s">
        <v>10</v>
      </c>
    </row>
    <row r="14" customFormat="false" ht="15" hidden="false" customHeight="false" outlineLevel="0" collapsed="false">
      <c r="L14" s="5" t="s">
        <v>11</v>
      </c>
    </row>
    <row r="17" customFormat="false" ht="19.7" hidden="false" customHeight="false" outlineLevel="0" collapsed="false">
      <c r="L17" s="6" t="s">
        <v>12</v>
      </c>
    </row>
    <row r="19" customFormat="false" ht="15" hidden="false" customHeight="false" outlineLevel="0" collapsed="false">
      <c r="L19" s="5" t="s">
        <v>13</v>
      </c>
      <c r="M19" s="0"/>
    </row>
    <row r="20" customFormat="false" ht="15" hidden="false" customHeight="false" outlineLevel="0" collapsed="false">
      <c r="L20" s="5" t="s">
        <v>14</v>
      </c>
      <c r="M20" s="0"/>
    </row>
    <row r="21" customFormat="false" ht="12.8" hidden="false" customHeight="false" outlineLevel="0" collapsed="false">
      <c r="M21" s="0"/>
    </row>
    <row r="22" customFormat="false" ht="15" hidden="false" customHeight="false" outlineLevel="0" collapsed="false">
      <c r="L22" s="5" t="s">
        <v>15</v>
      </c>
      <c r="M22" s="0"/>
    </row>
    <row r="23" customFormat="false" ht="15" hidden="false" customHeight="false" outlineLevel="0" collapsed="false">
      <c r="L23" s="5" t="s">
        <v>16</v>
      </c>
      <c r="M23" s="0"/>
    </row>
    <row r="24" customFormat="false" ht="15" hidden="false" customHeight="false" outlineLevel="0" collapsed="false">
      <c r="L24" s="5"/>
      <c r="M24" s="0"/>
    </row>
    <row r="25" customFormat="false" ht="15" hidden="false" customHeight="false" outlineLevel="0" collapsed="false">
      <c r="L25" s="5" t="s">
        <v>17</v>
      </c>
      <c r="M25" s="0"/>
    </row>
    <row r="26" customFormat="false" ht="15" hidden="false" customHeight="false" outlineLevel="0" collapsed="false">
      <c r="L26" s="5" t="s">
        <v>18</v>
      </c>
      <c r="M26" s="0"/>
    </row>
    <row r="27" customFormat="false" ht="12.8" hidden="false" customHeight="false" outlineLevel="0" collapsed="false">
      <c r="M27" s="0"/>
    </row>
    <row r="29" customFormat="false" ht="19.7" hidden="false" customHeight="false" outlineLevel="0" collapsed="false">
      <c r="L29" s="6" t="s">
        <v>19</v>
      </c>
    </row>
    <row r="30" customFormat="false" ht="19.7" hidden="false" customHeight="false" outlineLevel="0" collapsed="false">
      <c r="L30" s="6" t="s">
        <v>20</v>
      </c>
    </row>
    <row r="31" customFormat="false" ht="12.8" hidden="false" customHeight="false" outlineLevel="0" collapsed="false">
      <c r="L31" s="0"/>
    </row>
    <row r="32" customFormat="false" ht="15" hidden="false" customHeight="false" outlineLevel="0" collapsed="false">
      <c r="L32" s="5" t="s">
        <v>21</v>
      </c>
    </row>
    <row r="33" customFormat="false" ht="15" hidden="false" customHeight="false" outlineLevel="0" collapsed="false">
      <c r="L33" s="5" t="s">
        <v>22</v>
      </c>
    </row>
    <row r="34" customFormat="false" ht="15" hidden="false" customHeight="false" outlineLevel="0" collapsed="false">
      <c r="L34" s="5" t="s">
        <v>23</v>
      </c>
    </row>
    <row r="35" customFormat="false" ht="15" hidden="false" customHeight="false" outlineLevel="0" collapsed="false">
      <c r="L35" s="5" t="s">
        <v>24</v>
      </c>
    </row>
    <row r="36" customFormat="false" ht="15" hidden="false" customHeight="false" outlineLevel="0" collapsed="false">
      <c r="L36" s="5" t="s">
        <v>25</v>
      </c>
    </row>
    <row r="37" customFormat="false" ht="15" hidden="false" customHeight="false" outlineLevel="0" collapsed="false">
      <c r="L37" s="5" t="s">
        <v>26</v>
      </c>
    </row>
    <row r="38" customFormat="false" ht="15" hidden="false" customHeight="false" outlineLevel="0" collapsed="false">
      <c r="L38" s="5" t="s">
        <v>27</v>
      </c>
    </row>
    <row r="39" customFormat="false" ht="15" hidden="false" customHeight="false" outlineLevel="0" collapsed="false">
      <c r="L39" s="5" t="s">
        <v>28</v>
      </c>
    </row>
    <row r="40" customFormat="false" ht="15" hidden="false" customHeight="false" outlineLevel="0" collapsed="false">
      <c r="L40" s="5" t="s">
        <v>29</v>
      </c>
    </row>
    <row r="41" customFormat="false" ht="15" hidden="false" customHeight="false" outlineLevel="0" collapsed="false">
      <c r="L41" s="5" t="s">
        <v>30</v>
      </c>
    </row>
    <row r="42" customFormat="false" ht="15" hidden="false" customHeight="false" outlineLevel="0" collapsed="false">
      <c r="L42" s="5" t="s">
        <v>31</v>
      </c>
    </row>
    <row r="43" customFormat="false" ht="15" hidden="false" customHeight="false" outlineLevel="0" collapsed="false">
      <c r="L43" s="5" t="s">
        <v>32</v>
      </c>
    </row>
    <row r="44" customFormat="false" ht="15" hidden="false" customHeight="false" outlineLevel="0" collapsed="false">
      <c r="L44" s="5" t="s">
        <v>33</v>
      </c>
    </row>
    <row r="45" customFormat="false" ht="15" hidden="false" customHeight="false" outlineLevel="0" collapsed="false">
      <c r="L45" s="5" t="s">
        <v>34</v>
      </c>
    </row>
    <row r="46" customFormat="false" ht="15" hidden="false" customHeight="false" outlineLevel="0" collapsed="false">
      <c r="L46" s="5" t="s">
        <v>35</v>
      </c>
    </row>
    <row r="47" customFormat="false" ht="15" hidden="false" customHeight="false" outlineLevel="0" collapsed="false">
      <c r="L47" s="5" t="s">
        <v>36</v>
      </c>
    </row>
    <row r="48" customFormat="false" ht="15" hidden="false" customHeight="false" outlineLevel="0" collapsed="false">
      <c r="L48" s="5" t="s">
        <v>37</v>
      </c>
    </row>
    <row r="49" customFormat="false" ht="15" hidden="false" customHeight="false" outlineLevel="0" collapsed="false">
      <c r="L49" s="5" t="s">
        <v>38</v>
      </c>
    </row>
    <row r="51" customFormat="false" ht="15" hidden="false" customHeight="false" outlineLevel="0" collapsed="false">
      <c r="L51" s="5" t="s">
        <v>39</v>
      </c>
    </row>
    <row r="52" customFormat="false" ht="15" hidden="false" customHeight="false" outlineLevel="0" collapsed="false">
      <c r="L52" s="5" t="s">
        <v>40</v>
      </c>
    </row>
    <row r="53" customFormat="false" ht="15" hidden="false" customHeight="false" outlineLevel="0" collapsed="false">
      <c r="L53" s="5" t="s">
        <v>41</v>
      </c>
    </row>
    <row r="54" customFormat="false" ht="15" hidden="false" customHeight="false" outlineLevel="0" collapsed="false">
      <c r="L54" s="5" t="s">
        <v>42</v>
      </c>
    </row>
    <row r="55" customFormat="false" ht="15" hidden="false" customHeight="false" outlineLevel="0" collapsed="false">
      <c r="L55" s="5" t="s">
        <v>43</v>
      </c>
    </row>
    <row r="56" customFormat="false" ht="15" hidden="false" customHeight="false" outlineLevel="0" collapsed="false">
      <c r="F56" s="7" t="s">
        <v>44</v>
      </c>
      <c r="L56" s="5" t="s">
        <v>45</v>
      </c>
    </row>
    <row r="57" customFormat="false" ht="15" hidden="false" customHeight="false" outlineLevel="0" collapsed="false">
      <c r="F57" s="0"/>
      <c r="L57" s="5" t="s">
        <v>46</v>
      </c>
    </row>
    <row r="58" customFormat="false" ht="15" hidden="false" customHeight="false" outlineLevel="0" collapsed="false">
      <c r="L58" s="5" t="s">
        <v>47</v>
      </c>
    </row>
    <row r="59" customFormat="false" ht="15" hidden="false" customHeight="false" outlineLevel="0" collapsed="false">
      <c r="L59" s="5" t="s">
        <v>48</v>
      </c>
    </row>
    <row r="60" customFormat="false" ht="15" hidden="false" customHeight="false" outlineLevel="0" collapsed="false">
      <c r="L60" s="5" t="s">
        <v>49</v>
      </c>
    </row>
    <row r="61" customFormat="false" ht="15" hidden="false" customHeight="false" outlineLevel="0" collapsed="false">
      <c r="L61" s="5" t="s">
        <v>50</v>
      </c>
    </row>
    <row r="62" customFormat="false" ht="15" hidden="false" customHeight="false" outlineLevel="0" collapsed="false">
      <c r="L62" s="5" t="s">
        <v>51</v>
      </c>
    </row>
    <row r="63" customFormat="false" ht="15" hidden="false" customHeight="false" outlineLevel="0" collapsed="false">
      <c r="L63" s="5" t="s">
        <v>52</v>
      </c>
    </row>
    <row r="64" customFormat="false" ht="15" hidden="false" customHeight="false" outlineLevel="0" collapsed="false">
      <c r="L64" s="5" t="s">
        <v>53</v>
      </c>
    </row>
    <row r="65" customFormat="false" ht="12.8" hidden="false" customHeight="false" outlineLevel="0" collapsed="false">
      <c r="F65" s="0"/>
    </row>
    <row r="66" customFormat="false" ht="15" hidden="false" customHeight="false" outlineLevel="0" collapsed="false">
      <c r="L66" s="5" t="s">
        <v>54</v>
      </c>
    </row>
    <row r="67" customFormat="false" ht="15" hidden="false" customHeight="false" outlineLevel="0" collapsed="false">
      <c r="L67" s="5" t="s">
        <v>55</v>
      </c>
    </row>
    <row r="68" customFormat="false" ht="15" hidden="false" customHeight="false" outlineLevel="0" collapsed="false">
      <c r="L68" s="5" t="s">
        <v>56</v>
      </c>
    </row>
    <row r="69" customFormat="false" ht="15" hidden="false" customHeight="false" outlineLevel="0" collapsed="false">
      <c r="L69" s="5" t="s">
        <v>57</v>
      </c>
    </row>
    <row r="70" customFormat="false" ht="15" hidden="false" customHeight="false" outlineLevel="0" collapsed="false">
      <c r="L70" s="5" t="s">
        <v>58</v>
      </c>
    </row>
    <row r="71" customFormat="false" ht="15" hidden="false" customHeight="false" outlineLevel="0" collapsed="false">
      <c r="L71" s="5" t="s">
        <v>59</v>
      </c>
    </row>
    <row r="72" customFormat="false" ht="15" hidden="false" customHeight="false" outlineLevel="0" collapsed="false">
      <c r="L72" s="5" t="s">
        <v>60</v>
      </c>
    </row>
    <row r="73" customFormat="false" ht="15" hidden="false" customHeight="false" outlineLevel="0" collapsed="false">
      <c r="L73" s="5" t="s">
        <v>61</v>
      </c>
    </row>
    <row r="74" customFormat="false" ht="15" hidden="false" customHeight="false" outlineLevel="0" collapsed="false">
      <c r="L74" s="5" t="s">
        <v>62</v>
      </c>
    </row>
    <row r="75" customFormat="false" ht="15" hidden="false" customHeight="false" outlineLevel="0" collapsed="false">
      <c r="L75" s="5" t="s">
        <v>63</v>
      </c>
    </row>
    <row r="77" customFormat="false" ht="15" hidden="false" customHeight="false" outlineLevel="0" collapsed="false">
      <c r="L77" s="5" t="s">
        <v>64</v>
      </c>
    </row>
    <row r="78" customFormat="false" ht="15" hidden="false" customHeight="false" outlineLevel="0" collapsed="false">
      <c r="L78" s="5" t="s">
        <v>65</v>
      </c>
    </row>
    <row r="79" customFormat="false" ht="15" hidden="false" customHeight="false" outlineLevel="0" collapsed="false">
      <c r="L79" s="5" t="s">
        <v>66</v>
      </c>
    </row>
    <row r="81" customFormat="false" ht="15" hidden="false" customHeight="false" outlineLevel="0" collapsed="false">
      <c r="L81" s="5" t="s">
        <v>67</v>
      </c>
    </row>
    <row r="83" customFormat="false" ht="15" hidden="false" customHeight="false" outlineLevel="0" collapsed="false">
      <c r="L83" s="5" t="s">
        <v>68</v>
      </c>
    </row>
    <row r="84" customFormat="false" ht="12.8" hidden="false" customHeight="false" outlineLevel="0" collapsed="false">
      <c r="L84" s="0"/>
    </row>
  </sheetData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&amp;CSeite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0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78125" defaultRowHeight="14.15" zeroHeight="false" outlineLevelRow="0" outlineLevelCol="0"/>
  <cols>
    <col collapsed="false" customWidth="true" hidden="false" outlineLevel="0" max="1" min="1" style="8" width="12.04"/>
    <col collapsed="false" customWidth="true" hidden="false" outlineLevel="0" max="2" min="2" style="8" width="11.05"/>
    <col collapsed="false" customWidth="true" hidden="false" outlineLevel="0" max="3" min="3" style="9" width="26.39"/>
    <col collapsed="false" customWidth="true" hidden="false" outlineLevel="0" max="4" min="4" style="10" width="26.17"/>
    <col collapsed="false" customWidth="true" hidden="false" outlineLevel="0" max="5" min="5" style="8" width="44.9"/>
    <col collapsed="false" customWidth="true" hidden="false" outlineLevel="0" max="6" min="6" style="8" width="6.98"/>
    <col collapsed="false" customWidth="true" hidden="false" outlineLevel="0" max="7" min="7" style="8" width="22.72"/>
    <col collapsed="false" customWidth="true" hidden="false" outlineLevel="0" max="8" min="8" style="8" width="15.61"/>
    <col collapsed="false" customWidth="true" hidden="false" outlineLevel="0" max="9" min="9" style="8" width="23.98"/>
    <col collapsed="false" customWidth="true" hidden="false" outlineLevel="0" max="10" min="10" style="8" width="25.71"/>
    <col collapsed="false" customWidth="true" hidden="false" outlineLevel="0" max="11" min="11" style="8" width="26.35"/>
    <col collapsed="false" customWidth="true" hidden="false" outlineLevel="0" max="12" min="12" style="9" width="78.77"/>
    <col collapsed="false" customWidth="true" hidden="false" outlineLevel="0" max="13" min="13" style="9" width="48.12"/>
    <col collapsed="false" customWidth="false" hidden="false" outlineLevel="0" max="1022" min="14" style="9" width="11.57"/>
  </cols>
  <sheetData>
    <row r="1" s="12" customFormat="true" ht="14.15" hidden="false" customHeight="true" outlineLevel="0" collapsed="false">
      <c r="A1" s="11" t="s">
        <v>69</v>
      </c>
      <c r="B1" s="11" t="s">
        <v>70</v>
      </c>
      <c r="C1" s="12" t="s">
        <v>71</v>
      </c>
      <c r="D1" s="13" t="s">
        <v>72</v>
      </c>
      <c r="E1" s="14" t="s">
        <v>73</v>
      </c>
      <c r="F1" s="14" t="s">
        <v>74</v>
      </c>
      <c r="G1" s="14" t="s">
        <v>75</v>
      </c>
      <c r="H1" s="14" t="s">
        <v>76</v>
      </c>
      <c r="I1" s="14" t="s">
        <v>77</v>
      </c>
      <c r="J1" s="14" t="s">
        <v>78</v>
      </c>
      <c r="K1" s="11" t="s">
        <v>79</v>
      </c>
      <c r="L1" s="12" t="s">
        <v>80</v>
      </c>
      <c r="M1" s="12" t="s">
        <v>81</v>
      </c>
      <c r="AMI1" s="0"/>
      <c r="AMJ1" s="0"/>
    </row>
    <row r="2" customFormat="false" ht="14.15" hidden="false" customHeight="true" outlineLevel="0" collapsed="false">
      <c r="A2" s="8" t="s">
        <v>82</v>
      </c>
      <c r="B2" s="8" t="s">
        <v>83</v>
      </c>
      <c r="C2" s="15" t="s">
        <v>84</v>
      </c>
      <c r="D2" s="9" t="str">
        <f aca="false">"Oberneuland "&amp;F2</f>
        <v>Oberneuland 1</v>
      </c>
      <c r="E2" s="9" t="str">
        <f aca="false">G2&amp;", "&amp;H2&amp;", "&amp;I2</f>
        <v>Bartels, J. H. W., Kommis</v>
      </c>
      <c r="F2" s="16" t="n">
        <v>1</v>
      </c>
      <c r="G2" s="9" t="s">
        <v>85</v>
      </c>
      <c r="H2" s="9" t="s">
        <v>86</v>
      </c>
      <c r="I2" s="9" t="s">
        <v>87</v>
      </c>
      <c r="J2" s="9"/>
      <c r="K2" s="8" t="s">
        <v>88</v>
      </c>
      <c r="L2" s="9" t="str">
        <f aca="false">"https://www.openstreetmap.org/?mlat="&amp;MID(A2,1,9)&amp;"&amp;mlon="&amp;MID(B2,1,8)&amp;"#map=18/"&amp;MID(A2,1,9)&amp;"/"&amp;MID(B2,1,8)</f>
        <v>https://www.openstreetmap.org/?mlat=53.10648&amp;mlon=8.90111#map=18/53.10648/8.90111</v>
      </c>
      <c r="M2" s="9" t="str">
        <f aca="false">"https://opentopomap.org/#marker=17/"&amp;MID(A2,1,9)&amp;"/"&amp;MID(B2,1,8)</f>
        <v>https://opentopomap.org/#marker=17/53.10648/8.90111</v>
      </c>
    </row>
    <row r="3" customFormat="false" ht="14.15" hidden="false" customHeight="true" outlineLevel="0" collapsed="false">
      <c r="A3" s="8" t="s">
        <v>82</v>
      </c>
      <c r="B3" s="8" t="s">
        <v>83</v>
      </c>
      <c r="C3" s="15" t="s">
        <v>84</v>
      </c>
      <c r="D3" s="9" t="str">
        <f aca="false">"Oberneuland "&amp;F3</f>
        <v>Oberneuland 1</v>
      </c>
      <c r="E3" s="9" t="str">
        <f aca="false">G3&amp;", "&amp;H3&amp;", "&amp;I3</f>
        <v>Pols, Eberhard, Wwe.</v>
      </c>
      <c r="F3" s="16" t="n">
        <v>1</v>
      </c>
      <c r="G3" s="9" t="s">
        <v>89</v>
      </c>
      <c r="H3" s="9" t="s">
        <v>90</v>
      </c>
      <c r="I3" s="9" t="s">
        <v>91</v>
      </c>
      <c r="J3" s="9"/>
      <c r="K3" s="8" t="s">
        <v>88</v>
      </c>
      <c r="L3" s="9" t="str">
        <f aca="false">"https://www.openstreetmap.org/?mlat="&amp;MID(A3,1,9)&amp;"&amp;mlon="&amp;MID(B3,1,8)&amp;"#map=18/"&amp;MID(A3,1,9)&amp;"/"&amp;MID(B3,1,8)</f>
        <v>https://www.openstreetmap.org/?mlat=53.10648&amp;mlon=8.90111#map=18/53.10648/8.90111</v>
      </c>
      <c r="M3" s="9" t="str">
        <f aca="false">"https://opentopomap.org/#marker=17/"&amp;MID(A3,1,9)&amp;"/"&amp;MID(B3,1,8)</f>
        <v>https://opentopomap.org/#marker=17/53.10648/8.90111</v>
      </c>
    </row>
    <row r="4" customFormat="false" ht="14.15" hidden="false" customHeight="true" outlineLevel="0" collapsed="false">
      <c r="A4" s="8" t="s">
        <v>82</v>
      </c>
      <c r="B4" s="8" t="s">
        <v>83</v>
      </c>
      <c r="C4" s="15" t="s">
        <v>84</v>
      </c>
      <c r="D4" s="9" t="str">
        <f aca="false">"Oberneuland "&amp;F4</f>
        <v>Oberneuland 1</v>
      </c>
      <c r="E4" s="9" t="str">
        <f aca="false">G4&amp;", "&amp;H4&amp;", "&amp;I4</f>
        <v>Wetzel, C., Arbeiter</v>
      </c>
      <c r="F4" s="16" t="n">
        <v>1</v>
      </c>
      <c r="G4" s="9" t="s">
        <v>92</v>
      </c>
      <c r="H4" s="9" t="s">
        <v>93</v>
      </c>
      <c r="I4" s="9" t="s">
        <v>94</v>
      </c>
      <c r="J4" s="9"/>
      <c r="K4" s="8" t="s">
        <v>88</v>
      </c>
      <c r="L4" s="9" t="str">
        <f aca="false">"https://www.openstreetmap.org/?mlat="&amp;MID(A4,1,9)&amp;"&amp;mlon="&amp;MID(B4,1,8)&amp;"#map=18/"&amp;MID(A4,1,9)&amp;"/"&amp;MID(B4,1,8)</f>
        <v>https://www.openstreetmap.org/?mlat=53.10648&amp;mlon=8.90111#map=18/53.10648/8.90111</v>
      </c>
      <c r="M4" s="9" t="str">
        <f aca="false">"https://opentopomap.org/#marker=17/"&amp;MID(A4,1,9)&amp;"/"&amp;MID(B4,1,8)</f>
        <v>https://opentopomap.org/#marker=17/53.10648/8.90111</v>
      </c>
    </row>
    <row r="5" customFormat="false" ht="14.15" hidden="false" customHeight="true" outlineLevel="0" collapsed="false">
      <c r="A5" s="8" t="s">
        <v>82</v>
      </c>
      <c r="B5" s="8" t="s">
        <v>83</v>
      </c>
      <c r="C5" s="15" t="s">
        <v>84</v>
      </c>
      <c r="D5" s="9" t="str">
        <f aca="false">"Oberneuland "&amp;F5</f>
        <v>Oberneuland 1</v>
      </c>
      <c r="E5" s="9" t="str">
        <f aca="false">G5&amp;", "&amp;H5&amp;", "&amp;I5</f>
        <v>Woltemath, Diedr., Wwe.</v>
      </c>
      <c r="F5" s="16" t="n">
        <v>1</v>
      </c>
      <c r="G5" s="9" t="s">
        <v>95</v>
      </c>
      <c r="H5" s="9" t="s">
        <v>96</v>
      </c>
      <c r="I5" s="9" t="s">
        <v>91</v>
      </c>
      <c r="J5" s="9"/>
      <c r="K5" s="8" t="s">
        <v>88</v>
      </c>
      <c r="L5" s="9" t="str">
        <f aca="false">"https://www.openstreetmap.org/?mlat="&amp;MID(A5,1,9)&amp;"&amp;mlon="&amp;MID(B5,1,8)&amp;"#map=18/"&amp;MID(A5,1,9)&amp;"/"&amp;MID(B5,1,8)</f>
        <v>https://www.openstreetmap.org/?mlat=53.10648&amp;mlon=8.90111#map=18/53.10648/8.90111</v>
      </c>
      <c r="M5" s="9" t="str">
        <f aca="false">"https://opentopomap.org/#marker=17/"&amp;MID(A5,1,9)&amp;"/"&amp;MID(B5,1,8)</f>
        <v>https://opentopomap.org/#marker=17/53.10648/8.90111</v>
      </c>
    </row>
    <row r="6" customFormat="false" ht="14.15" hidden="false" customHeight="true" outlineLevel="0" collapsed="false">
      <c r="A6" s="8" t="s">
        <v>97</v>
      </c>
      <c r="B6" s="8" t="s">
        <v>98</v>
      </c>
      <c r="C6" s="15" t="s">
        <v>99</v>
      </c>
      <c r="D6" s="9" t="str">
        <f aca="false">"Oberneuland "&amp;F6</f>
        <v>Oberneuland 1a</v>
      </c>
      <c r="E6" s="9" t="str">
        <f aca="false">G6&amp;", "&amp;H6&amp;", "&amp;I6</f>
        <v>Meierdierks, Heinr., Arbeiter</v>
      </c>
      <c r="F6" s="16" t="s">
        <v>100</v>
      </c>
      <c r="G6" s="9" t="s">
        <v>101</v>
      </c>
      <c r="H6" s="9" t="s">
        <v>102</v>
      </c>
      <c r="I6" s="9" t="s">
        <v>94</v>
      </c>
      <c r="J6" s="9"/>
      <c r="K6" s="8" t="s">
        <v>103</v>
      </c>
      <c r="L6" s="9" t="str">
        <f aca="false">"https://www.openstreetmap.org/?mlat="&amp;MID(A6,1,9)&amp;"&amp;mlon="&amp;MID(B6,1,8)&amp;"#map=18/"&amp;MID(A6,1,9)&amp;"/"&amp;MID(B6,1,8)</f>
        <v>https://www.openstreetmap.org/?mlat=53.10642&amp;mlon=8.90091#map=18/53.10642/8.90091</v>
      </c>
      <c r="M6" s="9" t="str">
        <f aca="false">"https://opentopomap.org/#marker=17/"&amp;MID(A6,1,9)&amp;"/"&amp;MID(B6,1,8)</f>
        <v>https://opentopomap.org/#marker=17/53.10642/8.90091</v>
      </c>
    </row>
    <row r="7" customFormat="false" ht="14.15" hidden="false" customHeight="true" outlineLevel="0" collapsed="false">
      <c r="A7" s="8" t="s">
        <v>104</v>
      </c>
      <c r="B7" s="8" t="s">
        <v>105</v>
      </c>
      <c r="C7" s="15" t="s">
        <v>106</v>
      </c>
      <c r="D7" s="9" t="str">
        <f aca="false">"Oberneuland "&amp;F7</f>
        <v>Oberneuland 1b</v>
      </c>
      <c r="E7" s="9" t="str">
        <f aca="false">G7&amp;", "&amp;H7&amp;", "&amp;I7</f>
        <v>Wendt, H., Arbeiter</v>
      </c>
      <c r="F7" s="16" t="s">
        <v>107</v>
      </c>
      <c r="G7" s="9" t="s">
        <v>108</v>
      </c>
      <c r="H7" s="9" t="s">
        <v>109</v>
      </c>
      <c r="I7" s="9" t="s">
        <v>94</v>
      </c>
      <c r="J7" s="9"/>
      <c r="K7" s="8" t="s">
        <v>110</v>
      </c>
      <c r="L7" s="9" t="str">
        <f aca="false">"https://www.openstreetmap.org/?mlat="&amp;MID(A7,1,9)&amp;"&amp;mlon="&amp;MID(B7,1,8)&amp;"#map=18/"&amp;MID(A7,1,9)&amp;"/"&amp;MID(B7,1,8)</f>
        <v>https://www.openstreetmap.org/?mlat=53.105587&amp;mlon=8.902794#map=18/53.105587/8.902794</v>
      </c>
      <c r="M7" s="9" t="str">
        <f aca="false">"https://opentopomap.org/#marker=17/"&amp;MID(A7,1,9)&amp;"/"&amp;MID(B7,1,8)</f>
        <v>https://opentopomap.org/#marker=17/53.105587/8.902794</v>
      </c>
    </row>
    <row r="8" customFormat="false" ht="14.15" hidden="false" customHeight="true" outlineLevel="0" collapsed="false">
      <c r="A8" s="8" t="s">
        <v>111</v>
      </c>
      <c r="B8" s="8" t="s">
        <v>112</v>
      </c>
      <c r="C8" s="15" t="s">
        <v>113</v>
      </c>
      <c r="D8" s="9" t="str">
        <f aca="false">"Oberneuland "&amp;F8</f>
        <v>Oberneuland 1c</v>
      </c>
      <c r="E8" s="9" t="str">
        <f aca="false">G8&amp;", "&amp;H8&amp;", "&amp;I8</f>
        <v>Budrat, F., Arbeiter</v>
      </c>
      <c r="F8" s="16" t="s">
        <v>114</v>
      </c>
      <c r="G8" s="9" t="s">
        <v>115</v>
      </c>
      <c r="H8" s="9" t="s">
        <v>116</v>
      </c>
      <c r="I8" s="9" t="s">
        <v>94</v>
      </c>
      <c r="J8" s="9"/>
      <c r="K8" s="8" t="s">
        <v>117</v>
      </c>
      <c r="L8" s="9" t="str">
        <f aca="false">"https://www.openstreetmap.org/?mlat="&amp;MID(A8,1,9)&amp;"&amp;mlon="&amp;MID(B8,1,8)&amp;"#map=18/"&amp;MID(A8,1,9)&amp;"/"&amp;MID(B8,1,8)</f>
        <v>https://www.openstreetmap.org/?mlat=53.10525&amp;mlon=8.90303#map=18/53.10525/8.90303</v>
      </c>
      <c r="M8" s="9" t="str">
        <f aca="false">"https://opentopomap.org/#marker=17/"&amp;MID(A8,1,9)&amp;"/"&amp;MID(B8,1,8)</f>
        <v>https://opentopomap.org/#marker=17/53.10525/8.90303</v>
      </c>
    </row>
    <row r="9" customFormat="false" ht="14.15" hidden="false" customHeight="true" outlineLevel="0" collapsed="false">
      <c r="A9" s="8" t="s">
        <v>118</v>
      </c>
      <c r="B9" s="8" t="s">
        <v>119</v>
      </c>
      <c r="C9" s="15" t="s">
        <v>120</v>
      </c>
      <c r="D9" s="9" t="str">
        <f aca="false">"Oberneuland "&amp;F9</f>
        <v>Oberneuland 1d</v>
      </c>
      <c r="E9" s="9" t="str">
        <f aca="false">G9&amp;", "&amp;H9&amp;", "&amp;I9</f>
        <v>Kaemena, Gerh., Landwirt</v>
      </c>
      <c r="F9" s="16" t="s">
        <v>121</v>
      </c>
      <c r="G9" s="9" t="s">
        <v>122</v>
      </c>
      <c r="H9" s="9" t="s">
        <v>123</v>
      </c>
      <c r="I9" s="9" t="s">
        <v>124</v>
      </c>
      <c r="J9" s="9"/>
      <c r="K9" s="8" t="s">
        <v>125</v>
      </c>
      <c r="L9" s="9" t="str">
        <f aca="false">"https://www.openstreetmap.org/?mlat="&amp;MID(A9,1,9)&amp;"&amp;mlon="&amp;MID(B9,1,8)&amp;"#map=18/"&amp;MID(A9,1,9)&amp;"/"&amp;MID(B9,1,8)</f>
        <v>https://www.openstreetmap.org/?mlat=53.105568&amp;mlon=8.901787#map=18/53.105568/8.901787</v>
      </c>
      <c r="M9" s="9" t="str">
        <f aca="false">"https://opentopomap.org/#marker=17/"&amp;MID(A9,1,9)&amp;"/"&amp;MID(B9,1,8)</f>
        <v>https://opentopomap.org/#marker=17/53.105568/8.901787</v>
      </c>
    </row>
    <row r="10" customFormat="false" ht="14.15" hidden="false" customHeight="true" outlineLevel="0" collapsed="false">
      <c r="A10" s="8" t="s">
        <v>126</v>
      </c>
      <c r="B10" s="8" t="s">
        <v>127</v>
      </c>
      <c r="C10" s="15" t="s">
        <v>128</v>
      </c>
      <c r="D10" s="9" t="str">
        <f aca="false">"Oberneuland "&amp;F10</f>
        <v>Oberneuland 2</v>
      </c>
      <c r="E10" s="9" t="str">
        <f aca="false">G10&amp;", "&amp;H10&amp;", "&amp;I10</f>
        <v>Lürßen, Fr., Arbeiter</v>
      </c>
      <c r="F10" s="16" t="n">
        <v>2</v>
      </c>
      <c r="G10" s="9" t="s">
        <v>129</v>
      </c>
      <c r="H10" s="9" t="s">
        <v>130</v>
      </c>
      <c r="I10" s="9" t="s">
        <v>94</v>
      </c>
      <c r="J10" s="9"/>
      <c r="K10" s="8" t="s">
        <v>131</v>
      </c>
      <c r="L10" s="9" t="str">
        <f aca="false">"https://www.openstreetmap.org/?mlat="&amp;MID(A10,1,9)&amp;"&amp;mlon="&amp;MID(B10,1,8)&amp;"#map=18/"&amp;MID(A10,1,9)&amp;"/"&amp;MID(B10,1,8)</f>
        <v>https://www.openstreetmap.org/?mlat=53.105304&amp;mlon=8.902246#map=18/53.105304/8.902246</v>
      </c>
      <c r="M10" s="9" t="str">
        <f aca="false">"https://opentopomap.org/#marker=17/"&amp;MID(A10,1,9)&amp;"/"&amp;MID(B10,1,8)</f>
        <v>https://opentopomap.org/#marker=17/53.105304/8.902246</v>
      </c>
    </row>
    <row r="11" customFormat="false" ht="14.15" hidden="false" customHeight="true" outlineLevel="0" collapsed="false">
      <c r="A11" s="8" t="s">
        <v>132</v>
      </c>
      <c r="B11" s="8" t="s">
        <v>133</v>
      </c>
      <c r="C11" s="15" t="s">
        <v>128</v>
      </c>
      <c r="D11" s="9" t="str">
        <f aca="false">"Oberneuland "&amp;F11</f>
        <v>Oberneuland 2a</v>
      </c>
      <c r="E11" s="9" t="str">
        <f aca="false">G11&amp;", "&amp;H11&amp;", "&amp;I11</f>
        <v>Bollmann, Wöltje, Zimmermann</v>
      </c>
      <c r="F11" s="16" t="s">
        <v>134</v>
      </c>
      <c r="G11" s="9" t="s">
        <v>135</v>
      </c>
      <c r="H11" s="9" t="s">
        <v>136</v>
      </c>
      <c r="I11" s="9" t="s">
        <v>137</v>
      </c>
      <c r="J11" s="9"/>
      <c r="K11" s="8" t="s">
        <v>138</v>
      </c>
      <c r="L11" s="9" t="str">
        <f aca="false">"https://www.openstreetmap.org/?mlat="&amp;MID(A11,1,9)&amp;"&amp;mlon="&amp;MID(B11,1,8)&amp;"#map=18/"&amp;MID(A11,1,9)&amp;"/"&amp;MID(B11,1,8)</f>
        <v>https://www.openstreetmap.org/?mlat=53.105171&amp;mlon=8.902355#map=18/53.105171/8.902355</v>
      </c>
      <c r="M11" s="9" t="str">
        <f aca="false">"https://opentopomap.org/#marker=17/"&amp;MID(A11,1,9)&amp;"/"&amp;MID(B11,1,8)</f>
        <v>https://opentopomap.org/#marker=17/53.105171/8.902355</v>
      </c>
    </row>
    <row r="12" customFormat="false" ht="14.15" hidden="false" customHeight="true" outlineLevel="0" collapsed="false">
      <c r="A12" s="8" t="s">
        <v>139</v>
      </c>
      <c r="B12" s="8" t="s">
        <v>140</v>
      </c>
      <c r="C12" s="15" t="s">
        <v>141</v>
      </c>
      <c r="D12" s="9" t="str">
        <f aca="false">"Oberneuland "&amp;F12</f>
        <v>Oberneuland 3</v>
      </c>
      <c r="E12" s="9" t="str">
        <f aca="false">G12&amp;", "&amp;H12</f>
        <v>Behrens, Joh.</v>
      </c>
      <c r="F12" s="16" t="n">
        <v>3</v>
      </c>
      <c r="G12" s="9" t="s">
        <v>142</v>
      </c>
      <c r="H12" s="9" t="s">
        <v>143</v>
      </c>
      <c r="I12" s="9"/>
      <c r="J12" s="9"/>
      <c r="K12" s="8" t="s">
        <v>144</v>
      </c>
      <c r="L12" s="9" t="str">
        <f aca="false">"https://www.openstreetmap.org/?mlat="&amp;MID(A12,1,9)&amp;"&amp;mlon="&amp;MID(B12,1,8)&amp;"#map=18/"&amp;MID(A12,1,9)&amp;"/"&amp;MID(B12,1,8)</f>
        <v>https://www.openstreetmap.org/?mlat=53.104519&amp;mlon=8.901793#map=18/53.104519/8.901793</v>
      </c>
      <c r="M12" s="9" t="str">
        <f aca="false">"https://opentopomap.org/#marker=17/"&amp;MID(A12,1,9)&amp;"/"&amp;MID(B12,1,8)</f>
        <v>https://opentopomap.org/#marker=17/53.104519/8.901793</v>
      </c>
    </row>
    <row r="13" customFormat="false" ht="14.15" hidden="false" customHeight="true" outlineLevel="0" collapsed="false">
      <c r="A13" s="8" t="s">
        <v>139</v>
      </c>
      <c r="B13" s="8" t="s">
        <v>140</v>
      </c>
      <c r="C13" s="15" t="s">
        <v>141</v>
      </c>
      <c r="D13" s="9" t="str">
        <f aca="false">"Oberneuland "&amp;F13</f>
        <v>Oberneuland 3</v>
      </c>
      <c r="E13" s="9" t="str">
        <f aca="false">G13&amp;", "&amp;H13&amp;", "&amp;I13</f>
        <v>Behrens, Lür, Landwirt</v>
      </c>
      <c r="F13" s="16" t="n">
        <v>3</v>
      </c>
      <c r="G13" s="9" t="s">
        <v>142</v>
      </c>
      <c r="H13" s="9" t="s">
        <v>145</v>
      </c>
      <c r="I13" s="9" t="s">
        <v>124</v>
      </c>
      <c r="J13" s="9"/>
      <c r="K13" s="8" t="s">
        <v>144</v>
      </c>
      <c r="L13" s="9" t="str">
        <f aca="false">"https://www.openstreetmap.org/?mlat="&amp;MID(A13,1,9)&amp;"&amp;mlon="&amp;MID(B13,1,8)&amp;"#map=18/"&amp;MID(A13,1,9)&amp;"/"&amp;MID(B13,1,8)</f>
        <v>https://www.openstreetmap.org/?mlat=53.104519&amp;mlon=8.901793#map=18/53.104519/8.901793</v>
      </c>
      <c r="M13" s="9" t="str">
        <f aca="false">"https://opentopomap.org/#marker=17/"&amp;MID(A13,1,9)&amp;"/"&amp;MID(B13,1,8)</f>
        <v>https://opentopomap.org/#marker=17/53.104519/8.901793</v>
      </c>
    </row>
    <row r="14" customFormat="false" ht="14.15" hidden="false" customHeight="true" outlineLevel="0" collapsed="false">
      <c r="A14" s="8" t="s">
        <v>146</v>
      </c>
      <c r="B14" s="8" t="s">
        <v>147</v>
      </c>
      <c r="C14" s="15" t="s">
        <v>148</v>
      </c>
      <c r="D14" s="9" t="str">
        <f aca="false">"Oberneuland "&amp;F14</f>
        <v>Oberneuland 4</v>
      </c>
      <c r="E14" s="9" t="str">
        <f aca="false">G14&amp;", "&amp;H14&amp;", "&amp;J14</f>
        <v>Migault, J., Landgut</v>
      </c>
      <c r="F14" s="16" t="n">
        <v>4</v>
      </c>
      <c r="G14" s="9" t="s">
        <v>149</v>
      </c>
      <c r="H14" s="9" t="s">
        <v>150</v>
      </c>
      <c r="I14" s="9"/>
      <c r="J14" s="9" t="s">
        <v>151</v>
      </c>
      <c r="K14" s="8" t="s">
        <v>152</v>
      </c>
      <c r="L14" s="9" t="str">
        <f aca="false">"https://www.openstreetmap.org/?mlat="&amp;MID(A14,1,9)&amp;"&amp;mlon="&amp;MID(B14,1,8)&amp;"#map=18/"&amp;MID(A14,1,9)&amp;"/"&amp;MID(B14,1,8)</f>
        <v>https://www.openstreetmap.org/?mlat=53.104305&amp;mlon=8.902963#map=18/53.104305/8.902963</v>
      </c>
      <c r="M14" s="9" t="str">
        <f aca="false">"https://opentopomap.org/#marker=17/"&amp;MID(A14,1,9)&amp;"/"&amp;MID(B14,1,8)</f>
        <v>https://opentopomap.org/#marker=17/53.104305/8.902963</v>
      </c>
    </row>
    <row r="15" customFormat="false" ht="14.15" hidden="false" customHeight="true" outlineLevel="0" collapsed="false">
      <c r="A15" s="8" t="s">
        <v>153</v>
      </c>
      <c r="B15" s="8" t="s">
        <v>154</v>
      </c>
      <c r="C15" s="15" t="s">
        <v>155</v>
      </c>
      <c r="D15" s="9" t="str">
        <f aca="false">"Oberneuland "&amp;F15</f>
        <v>Oberneuland 5</v>
      </c>
      <c r="E15" s="9" t="str">
        <f aca="false">G15&amp;", "&amp;H15</f>
        <v>Netzsch, Christian</v>
      </c>
      <c r="F15" s="16" t="n">
        <v>5</v>
      </c>
      <c r="G15" s="9" t="s">
        <v>156</v>
      </c>
      <c r="H15" s="9" t="s">
        <v>157</v>
      </c>
      <c r="I15" s="9"/>
      <c r="J15" s="9"/>
      <c r="K15" s="8" t="s">
        <v>158</v>
      </c>
      <c r="L15" s="9" t="str">
        <f aca="false">"https://www.openstreetmap.org/?mlat="&amp;MID(A15,1,9)&amp;"&amp;mlon="&amp;MID(B15,1,8)&amp;"#map=18/"&amp;MID(A15,1,9)&amp;"/"&amp;MID(B15,1,8)</f>
        <v>https://www.openstreetmap.org/?mlat=53.10496&amp;mlon=8.90331#map=18/53.10496/8.90331</v>
      </c>
      <c r="M15" s="9" t="str">
        <f aca="false">"https://opentopomap.org/#marker=17/"&amp;MID(A15,1,9)&amp;"/"&amp;MID(B15,1,8)</f>
        <v>https://opentopomap.org/#marker=17/53.10496/8.90331</v>
      </c>
    </row>
    <row r="16" customFormat="false" ht="14.15" hidden="false" customHeight="true" outlineLevel="0" collapsed="false">
      <c r="A16" s="8" t="s">
        <v>159</v>
      </c>
      <c r="B16" s="8" t="s">
        <v>160</v>
      </c>
      <c r="C16" s="15" t="s">
        <v>161</v>
      </c>
      <c r="D16" s="9" t="str">
        <f aca="false">"Oberneuland "&amp;F16</f>
        <v>Oberneuland 6</v>
      </c>
      <c r="E16" s="9" t="str">
        <f aca="false">G16&amp;", "&amp;H16&amp;", "&amp;I16</f>
        <v>Müller, Daniel, Landmann</v>
      </c>
      <c r="F16" s="16" t="n">
        <v>6</v>
      </c>
      <c r="G16" s="9" t="s">
        <v>162</v>
      </c>
      <c r="H16" s="9" t="s">
        <v>163</v>
      </c>
      <c r="I16" s="9" t="s">
        <v>164</v>
      </c>
      <c r="J16" s="9"/>
      <c r="K16" s="8" t="s">
        <v>165</v>
      </c>
      <c r="L16" s="9" t="str">
        <f aca="false">"https://www.openstreetmap.org/?mlat="&amp;MID(A16,1,9)&amp;"&amp;mlon="&amp;MID(B16,1,8)&amp;"#map=18/"&amp;MID(A16,1,9)&amp;"/"&amp;MID(B16,1,8)</f>
        <v>https://www.openstreetmap.org/?mlat=53.10461&amp;mlon=8.903582#map=18/53.10461/8.903582</v>
      </c>
      <c r="M16" s="9" t="str">
        <f aca="false">"https://opentopomap.org/#marker=17/"&amp;MID(A16,1,9)&amp;"/"&amp;MID(B16,1,8)</f>
        <v>https://opentopomap.org/#marker=17/53.10461/8.903582</v>
      </c>
    </row>
    <row r="17" customFormat="false" ht="14.15" hidden="false" customHeight="true" outlineLevel="0" collapsed="false">
      <c r="A17" s="8" t="s">
        <v>159</v>
      </c>
      <c r="B17" s="8" t="s">
        <v>160</v>
      </c>
      <c r="C17" s="15" t="s">
        <v>161</v>
      </c>
      <c r="D17" s="9" t="str">
        <f aca="false">"Oberneuland "&amp;F17</f>
        <v>Oberneuland 6</v>
      </c>
      <c r="E17" s="9" t="str">
        <f aca="false">G17&amp;", "&amp;H17&amp;", "&amp;I17</f>
        <v>Müller, Heinr., Landmann</v>
      </c>
      <c r="F17" s="16" t="n">
        <v>6</v>
      </c>
      <c r="G17" s="9" t="s">
        <v>162</v>
      </c>
      <c r="H17" s="9" t="s">
        <v>102</v>
      </c>
      <c r="I17" s="9" t="s">
        <v>164</v>
      </c>
      <c r="J17" s="9"/>
      <c r="K17" s="8" t="s">
        <v>165</v>
      </c>
      <c r="L17" s="9" t="str">
        <f aca="false">"https://www.openstreetmap.org/?mlat="&amp;MID(A17,1,9)&amp;"&amp;mlon="&amp;MID(B17,1,8)&amp;"#map=18/"&amp;MID(A17,1,9)&amp;"/"&amp;MID(B17,1,8)</f>
        <v>https://www.openstreetmap.org/?mlat=53.10461&amp;mlon=8.903582#map=18/53.10461/8.903582</v>
      </c>
      <c r="M17" s="9" t="str">
        <f aca="false">"https://opentopomap.org/#marker=17/"&amp;MID(A17,1,9)&amp;"/"&amp;MID(B17,1,8)</f>
        <v>https://opentopomap.org/#marker=17/53.10461/8.903582</v>
      </c>
    </row>
    <row r="18" customFormat="false" ht="14.15" hidden="false" customHeight="true" outlineLevel="0" collapsed="false">
      <c r="A18" s="8" t="s">
        <v>166</v>
      </c>
      <c r="B18" s="8" t="s">
        <v>167</v>
      </c>
      <c r="C18" s="15" t="s">
        <v>161</v>
      </c>
      <c r="D18" s="9" t="str">
        <f aca="false">"Oberneuland "&amp;F18</f>
        <v>Oberneuland 6a</v>
      </c>
      <c r="E18" s="9" t="str">
        <f aca="false">G18&amp;", "&amp;H18&amp;", "&amp;I18</f>
        <v>Bollmann, J. D., Arbeiter</v>
      </c>
      <c r="F18" s="16" t="s">
        <v>168</v>
      </c>
      <c r="G18" s="9" t="s">
        <v>135</v>
      </c>
      <c r="H18" s="9" t="s">
        <v>169</v>
      </c>
      <c r="I18" s="9" t="s">
        <v>94</v>
      </c>
      <c r="J18" s="9"/>
      <c r="K18" s="8" t="s">
        <v>170</v>
      </c>
      <c r="L18" s="9" t="str">
        <f aca="false">"https://www.openstreetmap.org/?mlat="&amp;MID(A18,1,9)&amp;"&amp;mlon="&amp;MID(B18,1,8)&amp;"#map=18/"&amp;MID(A18,1,9)&amp;"/"&amp;MID(B18,1,8)</f>
        <v>https://www.openstreetmap.org/?mlat=53.10486&amp;mlon=8.90391#map=18/53.10486/8.90391</v>
      </c>
      <c r="M18" s="9" t="str">
        <f aca="false">"https://opentopomap.org/#marker=17/"&amp;MID(A18,1,9)&amp;"/"&amp;MID(B18,1,8)</f>
        <v>https://opentopomap.org/#marker=17/53.10486/8.90391</v>
      </c>
    </row>
    <row r="19" customFormat="false" ht="14.15" hidden="false" customHeight="true" outlineLevel="0" collapsed="false">
      <c r="A19" s="8" t="s">
        <v>171</v>
      </c>
      <c r="B19" s="8" t="s">
        <v>172</v>
      </c>
      <c r="C19" s="15" t="s">
        <v>173</v>
      </c>
      <c r="D19" s="9" t="str">
        <f aca="false">"Oberneuland "&amp;F19</f>
        <v>Oberneuland 7</v>
      </c>
      <c r="E19" s="9" t="str">
        <f aca="false">G19&amp;", "&amp;H19&amp;", "&amp;J19</f>
        <v>Migault, Christiane O., Landgut</v>
      </c>
      <c r="F19" s="16" t="n">
        <v>7</v>
      </c>
      <c r="G19" s="9" t="s">
        <v>149</v>
      </c>
      <c r="H19" s="9" t="s">
        <v>174</v>
      </c>
      <c r="I19" s="9"/>
      <c r="J19" s="9" t="s">
        <v>151</v>
      </c>
      <c r="K19" s="8" t="s">
        <v>175</v>
      </c>
      <c r="L19" s="9" t="str">
        <f aca="false">"https://www.openstreetmap.org/?mlat="&amp;MID(A19,1,9)&amp;"&amp;mlon="&amp;MID(B19,1,8)&amp;"#map=18/"&amp;MID(A19,1,9)&amp;"/"&amp;MID(B19,1,8)</f>
        <v>https://www.openstreetmap.org/?mlat=53.104416&amp;mlon=8.904302#map=18/53.104416/8.904302</v>
      </c>
      <c r="M19" s="9" t="str">
        <f aca="false">"https://opentopomap.org/#marker=17/"&amp;MID(A19,1,9)&amp;"/"&amp;MID(B19,1,8)</f>
        <v>https://opentopomap.org/#marker=17/53.104416/8.904302</v>
      </c>
    </row>
    <row r="20" customFormat="false" ht="14.15" hidden="false" customHeight="true" outlineLevel="0" collapsed="false">
      <c r="A20" s="8" t="s">
        <v>171</v>
      </c>
      <c r="B20" s="8" t="s">
        <v>172</v>
      </c>
      <c r="C20" s="15" t="s">
        <v>173</v>
      </c>
      <c r="D20" s="9" t="str">
        <f aca="false">"Oberneuland "&amp;F20</f>
        <v>Oberneuland 7</v>
      </c>
      <c r="E20" s="9" t="str">
        <f aca="false">G20&amp;", "&amp;H20&amp;", "&amp;J20</f>
        <v>Migault, Malvina, Landgut</v>
      </c>
      <c r="F20" s="16" t="n">
        <v>7</v>
      </c>
      <c r="G20" s="9" t="s">
        <v>149</v>
      </c>
      <c r="H20" s="9" t="s">
        <v>176</v>
      </c>
      <c r="I20" s="9"/>
      <c r="J20" s="9" t="s">
        <v>151</v>
      </c>
      <c r="K20" s="8" t="s">
        <v>175</v>
      </c>
      <c r="L20" s="9" t="str">
        <f aca="false">"https://www.openstreetmap.org/?mlat="&amp;MID(A20,1,9)&amp;"&amp;mlon="&amp;MID(B20,1,8)&amp;"#map=18/"&amp;MID(A20,1,9)&amp;"/"&amp;MID(B20,1,8)</f>
        <v>https://www.openstreetmap.org/?mlat=53.104416&amp;mlon=8.904302#map=18/53.104416/8.904302</v>
      </c>
      <c r="M20" s="9" t="str">
        <f aca="false">"https://opentopomap.org/#marker=17/"&amp;MID(A20,1,9)&amp;"/"&amp;MID(B20,1,8)</f>
        <v>https://opentopomap.org/#marker=17/53.104416/8.904302</v>
      </c>
    </row>
    <row r="21" customFormat="false" ht="14.15" hidden="false" customHeight="true" outlineLevel="0" collapsed="false">
      <c r="A21" s="8" t="s">
        <v>177</v>
      </c>
      <c r="B21" s="8" t="s">
        <v>178</v>
      </c>
      <c r="C21" s="15" t="s">
        <v>179</v>
      </c>
      <c r="D21" s="9" t="str">
        <f aca="false">"Oberneuland "&amp;F21</f>
        <v>Oberneuland 7a</v>
      </c>
      <c r="E21" s="9" t="str">
        <f aca="false">G21&amp;", "&amp;H21&amp;", "&amp;I21</f>
        <v>Otte, H. Fr., Hofmeier</v>
      </c>
      <c r="F21" s="16" t="s">
        <v>180</v>
      </c>
      <c r="G21" s="9" t="s">
        <v>181</v>
      </c>
      <c r="H21" s="9" t="s">
        <v>182</v>
      </c>
      <c r="I21" s="9" t="s">
        <v>183</v>
      </c>
      <c r="J21" s="9"/>
      <c r="K21" s="8" t="s">
        <v>184</v>
      </c>
      <c r="L21" s="9" t="str">
        <f aca="false">"https://www.openstreetmap.org/?mlat="&amp;MID(A21,1,9)&amp;"&amp;mlon="&amp;MID(B21,1,8)&amp;"#map=18/"&amp;MID(A21,1,9)&amp;"/"&amp;MID(B21,1,8)</f>
        <v>https://www.openstreetmap.org/?mlat=53.104466&amp;mlon=8.903866#map=18/53.104466/8.903866</v>
      </c>
      <c r="M21" s="9" t="str">
        <f aca="false">"https://opentopomap.org/#marker=17/"&amp;MID(A21,1,9)&amp;"/"&amp;MID(B21,1,8)</f>
        <v>https://opentopomap.org/#marker=17/53.104466/8.903866</v>
      </c>
    </row>
    <row r="22" customFormat="false" ht="14.15" hidden="false" customHeight="true" outlineLevel="0" collapsed="false">
      <c r="A22" s="8" t="s">
        <v>185</v>
      </c>
      <c r="B22" s="8" t="s">
        <v>186</v>
      </c>
      <c r="C22" s="15" t="s">
        <v>187</v>
      </c>
      <c r="D22" s="9" t="str">
        <f aca="false">"Oberneuland "&amp;F22</f>
        <v>Oberneuland 8</v>
      </c>
      <c r="E22" s="9" t="str">
        <f aca="false">G22&amp;", "&amp;H22&amp;", "&amp;I22</f>
        <v>Kämena, H. G., Landmann</v>
      </c>
      <c r="F22" s="16" t="n">
        <v>8</v>
      </c>
      <c r="G22" s="9" t="s">
        <v>188</v>
      </c>
      <c r="H22" s="9" t="s">
        <v>189</v>
      </c>
      <c r="I22" s="9" t="s">
        <v>164</v>
      </c>
      <c r="J22" s="9"/>
      <c r="K22" s="8" t="s">
        <v>190</v>
      </c>
      <c r="L22" s="9" t="str">
        <f aca="false">"https://www.openstreetmap.org/?mlat="&amp;MID(A22,1,9)&amp;"&amp;mlon="&amp;MID(B22,1,8)&amp;"#map=18/"&amp;MID(A22,1,9)&amp;"/"&amp;MID(B22,1,8)</f>
        <v>https://www.openstreetmap.org/?mlat=53.105036&amp;mlon=8.906157#map=18/53.105036/8.906157</v>
      </c>
      <c r="M22" s="9" t="str">
        <f aca="false">"https://opentopomap.org/#marker=17/"&amp;MID(A22,1,9)&amp;"/"&amp;MID(B22,1,8)</f>
        <v>https://opentopomap.org/#marker=17/53.105036/8.906157</v>
      </c>
    </row>
    <row r="23" customFormat="false" ht="14.15" hidden="false" customHeight="true" outlineLevel="0" collapsed="false">
      <c r="A23" s="8" t="s">
        <v>185</v>
      </c>
      <c r="B23" s="8" t="s">
        <v>186</v>
      </c>
      <c r="C23" s="15" t="s">
        <v>187</v>
      </c>
      <c r="D23" s="9" t="str">
        <f aca="false">"Oberneuland "&amp;F23</f>
        <v>Oberneuland 8</v>
      </c>
      <c r="E23" s="9" t="str">
        <f aca="false">J23&amp;" "&amp;G23</f>
        <v>Oberneulander Geflügelzucht Theye &amp; Co.</v>
      </c>
      <c r="F23" s="16" t="n">
        <v>8</v>
      </c>
      <c r="G23" s="9" t="s">
        <v>191</v>
      </c>
      <c r="H23" s="9"/>
      <c r="I23" s="9"/>
      <c r="J23" s="9" t="s">
        <v>192</v>
      </c>
      <c r="K23" s="8" t="s">
        <v>190</v>
      </c>
      <c r="L23" s="9" t="str">
        <f aca="false">"https://www.openstreetmap.org/?mlat="&amp;MID(A23,1,9)&amp;"&amp;mlon="&amp;MID(B23,1,8)&amp;"#map=18/"&amp;MID(A23,1,9)&amp;"/"&amp;MID(B23,1,8)</f>
        <v>https://www.openstreetmap.org/?mlat=53.105036&amp;mlon=8.906157#map=18/53.105036/8.906157</v>
      </c>
      <c r="M23" s="9" t="str">
        <f aca="false">"https://opentopomap.org/#marker=17/"&amp;MID(A23,1,9)&amp;"/"&amp;MID(B23,1,8)</f>
        <v>https://opentopomap.org/#marker=17/53.105036/8.906157</v>
      </c>
    </row>
    <row r="24" customFormat="false" ht="14.15" hidden="false" customHeight="true" outlineLevel="0" collapsed="false">
      <c r="A24" s="8" t="s">
        <v>193</v>
      </c>
      <c r="B24" s="8" t="s">
        <v>194</v>
      </c>
      <c r="C24" s="15" t="s">
        <v>195</v>
      </c>
      <c r="D24" s="9" t="str">
        <f aca="false">"Oberneuland "&amp;F24</f>
        <v>Oberneuland 9</v>
      </c>
      <c r="E24" s="9" t="str">
        <f aca="false">G24&amp;", "&amp;H24</f>
        <v>Schütte, G.</v>
      </c>
      <c r="F24" s="16" t="n">
        <v>9</v>
      </c>
      <c r="G24" s="9" t="s">
        <v>196</v>
      </c>
      <c r="H24" s="9" t="s">
        <v>197</v>
      </c>
      <c r="I24" s="9"/>
      <c r="J24" s="9" t="s">
        <v>151</v>
      </c>
      <c r="K24" s="8" t="s">
        <v>198</v>
      </c>
      <c r="L24" s="9" t="str">
        <f aca="false">"https://www.openstreetmap.org/?mlat="&amp;MID(A24,1,9)&amp;"&amp;mlon="&amp;MID(B24,1,8)&amp;"#map=18/"&amp;MID(A24,1,9)&amp;"/"&amp;MID(B24,1,8)</f>
        <v>https://www.openstreetmap.org/?mlat=53.105194&amp;mlon=8.908667#map=18/53.105194/8.908667</v>
      </c>
      <c r="M24" s="9" t="str">
        <f aca="false">"https://opentopomap.org/#marker=17/"&amp;MID(A24,1,9)&amp;"/"&amp;MID(B24,1,8)</f>
        <v>https://opentopomap.org/#marker=17/53.105194/8.908667</v>
      </c>
    </row>
    <row r="25" customFormat="false" ht="14.15" hidden="false" customHeight="true" outlineLevel="0" collapsed="false">
      <c r="A25" s="8" t="s">
        <v>199</v>
      </c>
      <c r="B25" s="8" t="s">
        <v>200</v>
      </c>
      <c r="C25" s="15" t="s">
        <v>201</v>
      </c>
      <c r="D25" s="9" t="str">
        <f aca="false">"Oberneuland "&amp;F25</f>
        <v>Oberneuland 9a</v>
      </c>
      <c r="E25" s="9" t="str">
        <f aca="false">G25&amp;", "&amp;H25&amp;", "&amp;I25</f>
        <v>Giese, Carl Gottfr. Georg, Hofmeier</v>
      </c>
      <c r="F25" s="16" t="s">
        <v>202</v>
      </c>
      <c r="G25" s="9" t="s">
        <v>203</v>
      </c>
      <c r="H25" s="9" t="s">
        <v>204</v>
      </c>
      <c r="I25" s="9" t="s">
        <v>183</v>
      </c>
      <c r="J25" s="9"/>
      <c r="K25" s="8" t="s">
        <v>205</v>
      </c>
      <c r="L25" s="9" t="str">
        <f aca="false">"https://www.openstreetmap.org/?mlat="&amp;MID(A25,1,9)&amp;"&amp;mlon="&amp;MID(B25,1,8)&amp;"#map=18/"&amp;MID(A25,1,9)&amp;"/"&amp;MID(B25,1,8)</f>
        <v>https://www.openstreetmap.org/?mlat=53.104462&amp;mlon=8.908146#map=18/53.104462/8.908146</v>
      </c>
      <c r="M25" s="9" t="str">
        <f aca="false">"https://opentopomap.org/#marker=17/"&amp;MID(A25,1,9)&amp;"/"&amp;MID(B25,1,8)</f>
        <v>https://opentopomap.org/#marker=17/53.104462/8.908146</v>
      </c>
    </row>
    <row r="26" customFormat="false" ht="14.15" hidden="false" customHeight="true" outlineLevel="0" collapsed="false">
      <c r="A26" s="8" t="s">
        <v>206</v>
      </c>
      <c r="B26" s="8" t="s">
        <v>207</v>
      </c>
      <c r="C26" s="15" t="s">
        <v>208</v>
      </c>
      <c r="D26" s="9" t="str">
        <f aca="false">"Oberneuland "&amp;F26</f>
        <v>Oberneuland 10</v>
      </c>
      <c r="E26" s="9" t="str">
        <f aca="false">G26&amp;", "&amp;H26&amp;", "&amp;I26</f>
        <v>von Seggern, Georg, Landmann</v>
      </c>
      <c r="F26" s="16" t="n">
        <v>10</v>
      </c>
      <c r="G26" s="9" t="s">
        <v>209</v>
      </c>
      <c r="H26" s="9" t="s">
        <v>210</v>
      </c>
      <c r="I26" s="9" t="s">
        <v>164</v>
      </c>
      <c r="J26" s="9"/>
      <c r="K26" s="8" t="s">
        <v>211</v>
      </c>
      <c r="L26" s="9" t="str">
        <f aca="false">"https://www.openstreetmap.org/?mlat="&amp;MID(A26,1,9)&amp;"&amp;mlon="&amp;MID(B26,1,8)&amp;"#map=18/"&amp;MID(A26,1,9)&amp;"/"&amp;MID(B26,1,8)</f>
        <v>https://www.openstreetmap.org/?mlat=53.103854&amp;mlon=8.908301#map=18/53.103854/8.908301</v>
      </c>
      <c r="M26" s="9" t="str">
        <f aca="false">"https://opentopomap.org/#marker=17/"&amp;MID(A26,1,9)&amp;"/"&amp;MID(B26,1,8)</f>
        <v>https://opentopomap.org/#marker=17/53.103854/8.908301</v>
      </c>
    </row>
    <row r="27" customFormat="false" ht="14.15" hidden="false" customHeight="true" outlineLevel="0" collapsed="false">
      <c r="A27" s="8" t="s">
        <v>212</v>
      </c>
      <c r="B27" s="8" t="s">
        <v>213</v>
      </c>
      <c r="C27" s="15" t="s">
        <v>214</v>
      </c>
      <c r="D27" s="9" t="str">
        <f aca="false">"Oberneuland "&amp;F27</f>
        <v>Oberneuland 11</v>
      </c>
      <c r="E27" s="9" t="str">
        <f aca="false">G27&amp;", "&amp;H27&amp;", "&amp;I27</f>
        <v>Schumacher, Wilh., Wirt</v>
      </c>
      <c r="F27" s="16" t="n">
        <v>11</v>
      </c>
      <c r="G27" s="9" t="s">
        <v>215</v>
      </c>
      <c r="H27" s="9" t="s">
        <v>216</v>
      </c>
      <c r="I27" s="9" t="s">
        <v>217</v>
      </c>
      <c r="J27" s="9"/>
      <c r="K27" s="8" t="s">
        <v>218</v>
      </c>
      <c r="L27" s="9" t="str">
        <f aca="false">"https://www.openstreetmap.org/?mlat="&amp;MID(A27,1,9)&amp;"&amp;mlon="&amp;MID(B27,1,8)&amp;"#map=18/"&amp;MID(A27,1,9)&amp;"/"&amp;MID(B27,1,8)</f>
        <v>https://www.openstreetmap.org/?mlat=53.103771&amp;mlon=8.908925#map=18/53.103771/8.908925</v>
      </c>
      <c r="M27" s="9" t="str">
        <f aca="false">"https://opentopomap.org/#marker=17/"&amp;MID(A27,1,9)&amp;"/"&amp;MID(B27,1,8)</f>
        <v>https://opentopomap.org/#marker=17/53.103771/8.908925</v>
      </c>
    </row>
    <row r="28" customFormat="false" ht="14.15" hidden="false" customHeight="true" outlineLevel="0" collapsed="false">
      <c r="A28" s="8" t="s">
        <v>219</v>
      </c>
      <c r="B28" s="8" t="s">
        <v>220</v>
      </c>
      <c r="C28" s="15" t="s">
        <v>221</v>
      </c>
      <c r="D28" s="9" t="str">
        <f aca="false">"Oberneuland "&amp;F28</f>
        <v>Oberneuland 12</v>
      </c>
      <c r="E28" s="9" t="str">
        <f aca="false">G28&amp;", "&amp;H28&amp;", "&amp;J28</f>
        <v>Hoffmann, Carl Moritz, Landgut</v>
      </c>
      <c r="F28" s="16" t="n">
        <v>12</v>
      </c>
      <c r="G28" s="9" t="s">
        <v>222</v>
      </c>
      <c r="H28" s="9" t="s">
        <v>223</v>
      </c>
      <c r="I28" s="9"/>
      <c r="J28" s="9" t="s">
        <v>151</v>
      </c>
      <c r="K28" s="8" t="s">
        <v>224</v>
      </c>
      <c r="L28" s="9" t="str">
        <f aca="false">"https://www.openstreetmap.org/?mlat="&amp;MID(A28,1,9)&amp;"&amp;mlon="&amp;MID(B28,1,8)&amp;"#map=18/"&amp;MID(A28,1,9)&amp;"/"&amp;MID(B28,1,8)</f>
        <v>https://www.openstreetmap.org/?mlat=53.104917&amp;mlon=8.911328#map=18/53.104917/8.911328</v>
      </c>
      <c r="M28" s="9" t="str">
        <f aca="false">"https://opentopomap.org/#marker=17/"&amp;MID(A28,1,9)&amp;"/"&amp;MID(B28,1,8)</f>
        <v>https://opentopomap.org/#marker=17/53.104917/8.911328</v>
      </c>
    </row>
    <row r="29" s="9" customFormat="true" ht="14.15" hidden="false" customHeight="true" outlineLevel="0" collapsed="false">
      <c r="A29" s="8" t="s">
        <v>225</v>
      </c>
      <c r="B29" s="8" t="s">
        <v>226</v>
      </c>
      <c r="C29" s="15" t="s">
        <v>221</v>
      </c>
      <c r="D29" s="9" t="str">
        <f aca="false">"Oberneuland "&amp;F29</f>
        <v>Oberneuland 12a</v>
      </c>
      <c r="E29" s="9" t="str">
        <f aca="false">G29</f>
        <v>unbewohnt</v>
      </c>
      <c r="F29" s="16" t="s">
        <v>227</v>
      </c>
      <c r="G29" s="9" t="s">
        <v>228</v>
      </c>
      <c r="K29" s="8" t="s">
        <v>229</v>
      </c>
      <c r="L29" s="9" t="str">
        <f aca="false">"https://www.openstreetmap.org/?mlat="&amp;MID(A29,1,9)&amp;"&amp;mlon="&amp;MID(B29,1,8)&amp;"#map=18/"&amp;MID(A29,1,9)&amp;"/"&amp;MID(B29,1,8)</f>
        <v>https://www.openstreetmap.org/?mlat=53.1049&amp;mlon=8.9115#map=18/53.1049/8.9115</v>
      </c>
      <c r="M29" s="9" t="str">
        <f aca="false">"https://opentopomap.org/#marker=17/"&amp;MID(A29,1,9)&amp;"/"&amp;MID(B29,1,8)</f>
        <v>https://opentopomap.org/#marker=17/53.1049/8.9115</v>
      </c>
      <c r="AMI29" s="0"/>
      <c r="AMJ29" s="0"/>
    </row>
    <row r="30" customFormat="false" ht="14.15" hidden="false" customHeight="true" outlineLevel="0" collapsed="false">
      <c r="A30" s="8" t="s">
        <v>230</v>
      </c>
      <c r="B30" s="8" t="s">
        <v>231</v>
      </c>
      <c r="C30" s="15" t="s">
        <v>232</v>
      </c>
      <c r="D30" s="9" t="str">
        <f aca="false">"Oberneuland "&amp;F30</f>
        <v>Oberneuland 12d</v>
      </c>
      <c r="E30" s="9" t="str">
        <f aca="false">G30&amp;", "&amp;H30&amp;", "&amp;I30</f>
        <v>Schoof, Carl, Gärtner</v>
      </c>
      <c r="F30" s="16" t="s">
        <v>233</v>
      </c>
      <c r="G30" s="9" t="s">
        <v>234</v>
      </c>
      <c r="H30" s="9" t="s">
        <v>235</v>
      </c>
      <c r="I30" s="9" t="s">
        <v>236</v>
      </c>
      <c r="J30" s="9"/>
      <c r="K30" s="8" t="s">
        <v>237</v>
      </c>
      <c r="L30" s="9" t="str">
        <f aca="false">"https://www.openstreetmap.org/?mlat="&amp;MID(A30,1,9)&amp;"&amp;mlon="&amp;MID(B30,1,8)&amp;"#map=18/"&amp;MID(A30,1,9)&amp;"/"&amp;MID(B30,1,8)</f>
        <v>https://www.openstreetmap.org/?mlat=53.105443&amp;mlon=8.911402#map=18/53.105443/8.911402</v>
      </c>
      <c r="M30" s="9" t="str">
        <f aca="false">"https://opentopomap.org/#marker=17/"&amp;MID(A30,1,9)&amp;"/"&amp;MID(B30,1,8)</f>
        <v>https://opentopomap.org/#marker=17/53.105443/8.911402</v>
      </c>
    </row>
    <row r="31" customFormat="false" ht="14.15" hidden="false" customHeight="true" outlineLevel="0" collapsed="false">
      <c r="A31" s="8" t="s">
        <v>238</v>
      </c>
      <c r="B31" s="8" t="s">
        <v>239</v>
      </c>
      <c r="C31" s="15" t="s">
        <v>240</v>
      </c>
      <c r="D31" s="9" t="str">
        <f aca="false">"Oberneuland "&amp;F31</f>
        <v>Oberneuland 13</v>
      </c>
      <c r="E31" s="9" t="str">
        <f aca="false">G31&amp;", "&amp;H31&amp;", "&amp;I31</f>
        <v>Meyer, Chr., Landwirtschaftsgehülfe</v>
      </c>
      <c r="F31" s="16" t="n">
        <v>13</v>
      </c>
      <c r="G31" s="9" t="s">
        <v>241</v>
      </c>
      <c r="H31" s="9" t="s">
        <v>242</v>
      </c>
      <c r="I31" s="9" t="s">
        <v>243</v>
      </c>
      <c r="J31" s="9"/>
      <c r="K31" s="8" t="s">
        <v>244</v>
      </c>
      <c r="L31" s="9" t="str">
        <f aca="false">"https://www.openstreetmap.org/?mlat="&amp;MID(A31,1,9)&amp;"&amp;mlon="&amp;MID(B31,1,8)&amp;"#map=18/"&amp;MID(A31,1,9)&amp;"/"&amp;MID(B31,1,8)</f>
        <v>https://www.openstreetmap.org/?mlat=53.10325&amp;mlon=8.910045#map=18/53.10325/8.910045</v>
      </c>
      <c r="M31" s="9" t="str">
        <f aca="false">"https://opentopomap.org/#marker=17/"&amp;MID(A31,1,9)&amp;"/"&amp;MID(B31,1,8)</f>
        <v>https://opentopomap.org/#marker=17/53.10325/8.910045</v>
      </c>
    </row>
    <row r="32" customFormat="false" ht="14.15" hidden="false" customHeight="true" outlineLevel="0" collapsed="false">
      <c r="A32" s="8" t="s">
        <v>238</v>
      </c>
      <c r="B32" s="8" t="s">
        <v>239</v>
      </c>
      <c r="C32" s="15" t="s">
        <v>240</v>
      </c>
      <c r="D32" s="9" t="str">
        <f aca="false">"Oberneuland "&amp;F32</f>
        <v>Oberneuland 13</v>
      </c>
      <c r="E32" s="9" t="str">
        <f aca="false">G32&amp;", "&amp;H32&amp;", "&amp;I32</f>
        <v>von Bremen, Lür, Landmann</v>
      </c>
      <c r="F32" s="16" t="n">
        <v>13</v>
      </c>
      <c r="G32" s="9" t="s">
        <v>245</v>
      </c>
      <c r="H32" s="9" t="s">
        <v>145</v>
      </c>
      <c r="I32" s="9" t="s">
        <v>164</v>
      </c>
      <c r="J32" s="9"/>
      <c r="K32" s="8" t="s">
        <v>244</v>
      </c>
      <c r="L32" s="9" t="str">
        <f aca="false">"https://www.openstreetmap.org/?mlat="&amp;MID(A32,1,9)&amp;"&amp;mlon="&amp;MID(B32,1,8)&amp;"#map=18/"&amp;MID(A32,1,9)&amp;"/"&amp;MID(B32,1,8)</f>
        <v>https://www.openstreetmap.org/?mlat=53.10325&amp;mlon=8.910045#map=18/53.10325/8.910045</v>
      </c>
      <c r="M32" s="9" t="str">
        <f aca="false">"https://opentopomap.org/#marker=17/"&amp;MID(A32,1,9)&amp;"/"&amp;MID(B32,1,8)</f>
        <v>https://opentopomap.org/#marker=17/53.10325/8.910045</v>
      </c>
    </row>
    <row r="33" customFormat="false" ht="14.15" hidden="false" customHeight="true" outlineLevel="0" collapsed="false">
      <c r="A33" s="8" t="s">
        <v>246</v>
      </c>
      <c r="B33" s="8" t="s">
        <v>247</v>
      </c>
      <c r="C33" s="15" t="s">
        <v>248</v>
      </c>
      <c r="D33" s="9" t="str">
        <f aca="false">"Oberneuland "&amp;F33</f>
        <v>Oberneuland 14</v>
      </c>
      <c r="E33" s="9" t="str">
        <f aca="false">G33&amp;", "&amp;H33&amp;", "&amp;I33</f>
        <v>Ilsemann, Christian, Bäcker</v>
      </c>
      <c r="F33" s="16" t="n">
        <v>14</v>
      </c>
      <c r="G33" s="9" t="s">
        <v>249</v>
      </c>
      <c r="H33" s="9" t="s">
        <v>157</v>
      </c>
      <c r="I33" s="9" t="s">
        <v>250</v>
      </c>
      <c r="J33" s="9"/>
      <c r="K33" s="8" t="s">
        <v>251</v>
      </c>
      <c r="L33" s="9" t="str">
        <f aca="false">"https://www.openstreetmap.org/?mlat="&amp;MID(A33,1,9)&amp;"&amp;mlon="&amp;MID(B33,1,8)&amp;"#map=18/"&amp;MID(A33,1,9)&amp;"/"&amp;MID(B33,1,8)</f>
        <v>https://www.openstreetmap.org/?mlat=53.10279&amp;mlon=8.91156#map=18/53.10279/8.91156</v>
      </c>
      <c r="M33" s="9" t="str">
        <f aca="false">"https://opentopomap.org/#marker=17/"&amp;MID(A33,1,9)&amp;"/"&amp;MID(B33,1,8)</f>
        <v>https://opentopomap.org/#marker=17/53.10279/8.91156</v>
      </c>
    </row>
    <row r="34" customFormat="false" ht="14.15" hidden="false" customHeight="true" outlineLevel="0" collapsed="false">
      <c r="A34" s="8" t="s">
        <v>252</v>
      </c>
      <c r="B34" s="8" t="s">
        <v>253</v>
      </c>
      <c r="C34" s="15" t="s">
        <v>254</v>
      </c>
      <c r="D34" s="9" t="str">
        <f aca="false">"Oberneuland "&amp;F34</f>
        <v>Oberneuland 15</v>
      </c>
      <c r="E34" s="9" t="str">
        <f aca="false">G34&amp;", "&amp;H34&amp;", "&amp;I34</f>
        <v>Dunker, A., Lehrer</v>
      </c>
      <c r="F34" s="16" t="n">
        <v>15</v>
      </c>
      <c r="G34" s="9" t="s">
        <v>255</v>
      </c>
      <c r="H34" s="9" t="s">
        <v>256</v>
      </c>
      <c r="I34" s="9" t="s">
        <v>257</v>
      </c>
      <c r="J34" s="9"/>
      <c r="K34" s="8" t="s">
        <v>258</v>
      </c>
      <c r="L34" s="9" t="str">
        <f aca="false">"https://www.openstreetmap.org/?mlat="&amp;MID(A34,1,9)&amp;"&amp;mlon="&amp;MID(B34,1,8)&amp;"#map=18/"&amp;MID(A34,1,9)&amp;"/"&amp;MID(B34,1,8)</f>
        <v>https://www.openstreetmap.org/?mlat=53.102377&amp;mlon=8.913274#map=18/53.102377/8.913274</v>
      </c>
      <c r="M34" s="9" t="str">
        <f aca="false">"https://opentopomap.org/#marker=17/"&amp;MID(A34,1,9)&amp;"/"&amp;MID(B34,1,8)</f>
        <v>https://opentopomap.org/#marker=17/53.102377/8.913274</v>
      </c>
    </row>
    <row r="35" customFormat="false" ht="14.15" hidden="false" customHeight="true" outlineLevel="0" collapsed="false">
      <c r="A35" s="8" t="s">
        <v>259</v>
      </c>
      <c r="B35" s="8" t="s">
        <v>260</v>
      </c>
      <c r="C35" s="15" t="s">
        <v>254</v>
      </c>
      <c r="D35" s="9" t="str">
        <f aca="false">"Oberneuland "&amp;F35</f>
        <v>Oberneuland 15a</v>
      </c>
      <c r="E35" s="9" t="str">
        <f aca="false">G35&amp;", "&amp;H35&amp;", "&amp;I35</f>
        <v>Hilken, D., Landmann</v>
      </c>
      <c r="F35" s="16" t="s">
        <v>261</v>
      </c>
      <c r="G35" s="9" t="s">
        <v>262</v>
      </c>
      <c r="H35" s="9" t="s">
        <v>263</v>
      </c>
      <c r="I35" s="9" t="s">
        <v>164</v>
      </c>
      <c r="J35" s="9"/>
      <c r="K35" s="8" t="s">
        <v>264</v>
      </c>
      <c r="L35" s="9" t="str">
        <f aca="false">"https://www.openstreetmap.org/?mlat="&amp;MID(A35,1,9)&amp;"&amp;mlon="&amp;MID(B35,1,8)&amp;"#map=18/"&amp;MID(A35,1,9)&amp;"/"&amp;MID(B35,1,8)</f>
        <v>https://www.openstreetmap.org/?mlat=53.102465&amp;mlon=8.913609#map=18/53.102465/8.913609</v>
      </c>
      <c r="M35" s="9" t="str">
        <f aca="false">"https://opentopomap.org/#marker=17/"&amp;MID(A35,1,9)&amp;"/"&amp;MID(B35,1,8)</f>
        <v>https://opentopomap.org/#marker=17/53.102465/8.913609</v>
      </c>
    </row>
    <row r="36" customFormat="false" ht="14.15" hidden="false" customHeight="true" outlineLevel="0" collapsed="false">
      <c r="A36" s="8" t="s">
        <v>265</v>
      </c>
      <c r="B36" s="8" t="s">
        <v>266</v>
      </c>
      <c r="C36" s="15" t="s">
        <v>267</v>
      </c>
      <c r="D36" s="9" t="str">
        <f aca="false">"Oberneuland "&amp;F36</f>
        <v>Oberneuland 16</v>
      </c>
      <c r="E36" s="9" t="str">
        <f aca="false">G36&amp;", "&amp;H36&amp;", "&amp;I36</f>
        <v>Aumund, Albert, Landmann</v>
      </c>
      <c r="F36" s="16" t="n">
        <v>16</v>
      </c>
      <c r="G36" s="9" t="s">
        <v>268</v>
      </c>
      <c r="H36" s="9" t="s">
        <v>269</v>
      </c>
      <c r="I36" s="9" t="s">
        <v>164</v>
      </c>
      <c r="J36" s="9"/>
      <c r="K36" s="8" t="s">
        <v>270</v>
      </c>
      <c r="L36" s="9" t="str">
        <f aca="false">"https://www.openstreetmap.org/?mlat="&amp;MID(A36,1,9)&amp;"&amp;mlon="&amp;MID(B36,1,8)&amp;"#map=18/"&amp;MID(A36,1,9)&amp;"/"&amp;MID(B36,1,8)</f>
        <v>https://www.openstreetmap.org/?mlat=53.103194&amp;mlon=8.917739#map=18/53.103194/8.917739</v>
      </c>
      <c r="M36" s="9" t="str">
        <f aca="false">"https://opentopomap.org/#marker=17/"&amp;MID(A36,1,9)&amp;"/"&amp;MID(B36,1,8)</f>
        <v>https://opentopomap.org/#marker=17/53.103194/8.917739</v>
      </c>
    </row>
    <row r="37" customFormat="false" ht="14.15" hidden="false" customHeight="true" outlineLevel="0" collapsed="false">
      <c r="A37" s="8" t="s">
        <v>271</v>
      </c>
      <c r="B37" s="8" t="s">
        <v>272</v>
      </c>
      <c r="C37" s="15" t="s">
        <v>273</v>
      </c>
      <c r="D37" s="9" t="str">
        <f aca="false">"Oberneuland "&amp;F37</f>
        <v>Oberneuland 16a</v>
      </c>
      <c r="E37" s="9" t="str">
        <f aca="false">G37&amp;", "&amp;H37&amp;", "&amp;I37</f>
        <v>Meyer, Franz, Arbeiter</v>
      </c>
      <c r="F37" s="16" t="s">
        <v>274</v>
      </c>
      <c r="G37" s="9" t="s">
        <v>241</v>
      </c>
      <c r="H37" s="9" t="s">
        <v>275</v>
      </c>
      <c r="I37" s="9" t="s">
        <v>94</v>
      </c>
      <c r="J37" s="9"/>
      <c r="K37" s="8" t="s">
        <v>276</v>
      </c>
      <c r="L37" s="9" t="str">
        <f aca="false">"https://www.openstreetmap.org/?mlat="&amp;MID(A37,1,9)&amp;"&amp;mlon="&amp;MID(B37,1,8)&amp;"#map=18/"&amp;MID(A37,1,9)&amp;"/"&amp;MID(B37,1,8)</f>
        <v>https://www.openstreetmap.org/?mlat=53.103722&amp;mlon=8.917319#map=18/53.103722/8.917319</v>
      </c>
      <c r="M37" s="9" t="str">
        <f aca="false">"https://opentopomap.org/#marker=17/"&amp;MID(A37,1,9)&amp;"/"&amp;MID(B37,1,8)</f>
        <v>https://opentopomap.org/#marker=17/53.103722/8.917319</v>
      </c>
    </row>
    <row r="38" customFormat="false" ht="14.15" hidden="false" customHeight="true" outlineLevel="0" collapsed="false">
      <c r="A38" s="8" t="s">
        <v>277</v>
      </c>
      <c r="B38" s="8" t="s">
        <v>278</v>
      </c>
      <c r="C38" s="15" t="s">
        <v>279</v>
      </c>
      <c r="D38" s="9" t="str">
        <f aca="false">"Oberneuland "&amp;F38</f>
        <v>Oberneuland 17</v>
      </c>
      <c r="E38" s="9" t="str">
        <f aca="false">G38&amp;", "&amp;H38&amp;", "&amp;I38&amp;", "&amp;J38</f>
        <v>Heineken, August, Wwe., Landgut</v>
      </c>
      <c r="F38" s="16" t="n">
        <v>17</v>
      </c>
      <c r="G38" s="9" t="s">
        <v>280</v>
      </c>
      <c r="H38" s="9" t="s">
        <v>281</v>
      </c>
      <c r="I38" s="9" t="s">
        <v>91</v>
      </c>
      <c r="J38" s="9" t="s">
        <v>151</v>
      </c>
      <c r="K38" s="8" t="s">
        <v>282</v>
      </c>
      <c r="L38" s="9" t="str">
        <f aca="false">"https://www.openstreetmap.org/?mlat="&amp;MID(A38,1,9)&amp;"&amp;mlon="&amp;MID(B38,1,8)&amp;"#map=18/"&amp;MID(A38,1,9)&amp;"/"&amp;MID(B38,1,8)</f>
        <v>https://www.openstreetmap.org/?mlat=53.10291&amp;mlon=8.91745#map=18/53.10291/8.91745</v>
      </c>
      <c r="M38" s="9" t="str">
        <f aca="false">"https://opentopomap.org/#marker=17/"&amp;MID(A38,1,9)&amp;"/"&amp;MID(B38,1,8)</f>
        <v>https://opentopomap.org/#marker=17/53.10291/8.91745</v>
      </c>
    </row>
    <row r="39" customFormat="false" ht="14.15" hidden="false" customHeight="true" outlineLevel="0" collapsed="false">
      <c r="A39" s="8" t="s">
        <v>283</v>
      </c>
      <c r="B39" s="8" t="s">
        <v>284</v>
      </c>
      <c r="C39" s="15" t="s">
        <v>285</v>
      </c>
      <c r="D39" s="9" t="str">
        <f aca="false">"Oberneuland "&amp;F39</f>
        <v>Oberneuland 18</v>
      </c>
      <c r="E39" s="9" t="str">
        <f aca="false">G39&amp;", "&amp;H39&amp;", "&amp;I39</f>
        <v>Kasten, Chr., Hofmeier</v>
      </c>
      <c r="F39" s="16" t="n">
        <v>18</v>
      </c>
      <c r="G39" s="9" t="s">
        <v>286</v>
      </c>
      <c r="H39" s="9" t="s">
        <v>242</v>
      </c>
      <c r="I39" s="9" t="s">
        <v>183</v>
      </c>
      <c r="J39" s="9"/>
      <c r="K39" s="8" t="s">
        <v>287</v>
      </c>
      <c r="L39" s="9" t="str">
        <f aca="false">"https://www.openstreetmap.org/?mlat="&amp;MID(A39,1,9)&amp;"&amp;mlon="&amp;MID(B39,1,8)&amp;"#map=18/"&amp;MID(A39,1,9)&amp;"/"&amp;MID(B39,1,8)</f>
        <v>https://www.openstreetmap.org/?mlat=53.101789&amp;mlon=8.914837#map=18/53.101789/8.914837</v>
      </c>
      <c r="M39" s="9" t="str">
        <f aca="false">"https://opentopomap.org/#marker=17/"&amp;MID(A39,1,9)&amp;"/"&amp;MID(B39,1,8)</f>
        <v>https://opentopomap.org/#marker=17/53.101789/8.914837</v>
      </c>
    </row>
    <row r="40" customFormat="false" ht="14.15" hidden="false" customHeight="true" outlineLevel="0" collapsed="false">
      <c r="A40" s="8" t="s">
        <v>288</v>
      </c>
      <c r="B40" s="8" t="s">
        <v>289</v>
      </c>
      <c r="C40" s="15" t="s">
        <v>290</v>
      </c>
      <c r="D40" s="9" t="str">
        <f aca="false">"Oberneuland "&amp;F40</f>
        <v>Oberneuland 19</v>
      </c>
      <c r="E40" s="9" t="str">
        <f aca="false">G40&amp;", "&amp;H40&amp;", "&amp;I40</f>
        <v>Jürgens, Georg Hch., Wwe.</v>
      </c>
      <c r="F40" s="16" t="n">
        <v>19</v>
      </c>
      <c r="G40" s="9" t="s">
        <v>291</v>
      </c>
      <c r="H40" s="9" t="s">
        <v>292</v>
      </c>
      <c r="I40" s="9" t="s">
        <v>91</v>
      </c>
      <c r="J40" s="9"/>
      <c r="K40" s="8" t="s">
        <v>293</v>
      </c>
      <c r="L40" s="9" t="str">
        <f aca="false">"https://www.openstreetmap.org/?mlat="&amp;MID(A40,1,9)&amp;"&amp;mlon="&amp;MID(B40,1,8)&amp;"#map=18/"&amp;MID(A40,1,9)&amp;"/"&amp;MID(B40,1,8)</f>
        <v>https://www.openstreetmap.org/?mlat=53.101147&amp;mlon=8.920333#map=18/53.101147/8.920333</v>
      </c>
      <c r="M40" s="9" t="str">
        <f aca="false">"https://opentopomap.org/#marker=17/"&amp;MID(A40,1,9)&amp;"/"&amp;MID(B40,1,8)</f>
        <v>https://opentopomap.org/#marker=17/53.101147/8.920333</v>
      </c>
    </row>
    <row r="41" customFormat="false" ht="14.15" hidden="false" customHeight="true" outlineLevel="0" collapsed="false">
      <c r="A41" s="8" t="s">
        <v>288</v>
      </c>
      <c r="B41" s="8" t="s">
        <v>289</v>
      </c>
      <c r="C41" s="15" t="s">
        <v>290</v>
      </c>
      <c r="D41" s="9" t="str">
        <f aca="false">"Oberneuland "&amp;F41</f>
        <v>Oberneuland 19</v>
      </c>
      <c r="E41" s="9" t="str">
        <f aca="false">G41&amp;", "&amp;H41&amp;", "&amp;I41</f>
        <v>Jürgens, Georg, Landmann</v>
      </c>
      <c r="F41" s="16" t="n">
        <v>19</v>
      </c>
      <c r="G41" s="9" t="s">
        <v>291</v>
      </c>
      <c r="H41" s="9" t="s">
        <v>210</v>
      </c>
      <c r="I41" s="9" t="s">
        <v>164</v>
      </c>
      <c r="J41" s="9"/>
      <c r="K41" s="8" t="s">
        <v>293</v>
      </c>
      <c r="L41" s="9" t="str">
        <f aca="false">"https://www.openstreetmap.org/?mlat="&amp;MID(A41,1,9)&amp;"&amp;mlon="&amp;MID(B41,1,8)&amp;"#map=18/"&amp;MID(A41,1,9)&amp;"/"&amp;MID(B41,1,8)</f>
        <v>https://www.openstreetmap.org/?mlat=53.101147&amp;mlon=8.920333#map=18/53.101147/8.920333</v>
      </c>
      <c r="M41" s="9" t="str">
        <f aca="false">"https://opentopomap.org/#marker=17/"&amp;MID(A41,1,9)&amp;"/"&amp;MID(B41,1,8)</f>
        <v>https://opentopomap.org/#marker=17/53.101147/8.920333</v>
      </c>
    </row>
    <row r="42" customFormat="false" ht="14.15" hidden="false" customHeight="true" outlineLevel="0" collapsed="false">
      <c r="A42" s="8" t="s">
        <v>294</v>
      </c>
      <c r="B42" s="8" t="s">
        <v>295</v>
      </c>
      <c r="C42" s="15" t="s">
        <v>296</v>
      </c>
      <c r="D42" s="9" t="str">
        <f aca="false">"Oberneuland "&amp;F42</f>
        <v>Oberneuland 19c</v>
      </c>
      <c r="E42" s="9" t="str">
        <f aca="false">G42&amp;" "&amp;J42</f>
        <v>Jürgens Café</v>
      </c>
      <c r="F42" s="16" t="s">
        <v>297</v>
      </c>
      <c r="G42" s="9" t="s">
        <v>291</v>
      </c>
      <c r="H42" s="9"/>
      <c r="I42" s="9"/>
      <c r="J42" s="9" t="s">
        <v>298</v>
      </c>
      <c r="K42" s="8" t="s">
        <v>299</v>
      </c>
      <c r="L42" s="9" t="str">
        <f aca="false">"https://www.openstreetmap.org/?mlat="&amp;MID(A42,1,9)&amp;"&amp;mlon="&amp;MID(B42,1,8)&amp;"#map=18/"&amp;MID(A42,1,9)&amp;"/"&amp;MID(B42,1,8)</f>
        <v>https://www.openstreetmap.org/?mlat=53.10134&amp;mlon=8.91679#map=18/53.10134/8.91679</v>
      </c>
      <c r="M42" s="9" t="str">
        <f aca="false">"https://opentopomap.org/#marker=17/"&amp;MID(A42,1,9)&amp;"/"&amp;MID(B42,1,8)</f>
        <v>https://opentopomap.org/#marker=17/53.10134/8.91679</v>
      </c>
    </row>
    <row r="43" customFormat="false" ht="14.15" hidden="false" customHeight="true" outlineLevel="0" collapsed="false">
      <c r="A43" s="8" t="s">
        <v>300</v>
      </c>
      <c r="B43" s="8" t="s">
        <v>301</v>
      </c>
      <c r="C43" s="15" t="s">
        <v>302</v>
      </c>
      <c r="D43" s="9" t="str">
        <f aca="false">"Oberneuland "&amp;F43</f>
        <v>Oberneuland 20</v>
      </c>
      <c r="E43" s="9" t="str">
        <f aca="false">G43&amp;", "&amp;H43&amp;", "&amp;I43</f>
        <v>Osmers, Albert, Landmann</v>
      </c>
      <c r="F43" s="16" t="n">
        <v>20</v>
      </c>
      <c r="G43" s="9" t="s">
        <v>303</v>
      </c>
      <c r="H43" s="9" t="s">
        <v>269</v>
      </c>
      <c r="I43" s="9" t="s">
        <v>164</v>
      </c>
      <c r="J43" s="9"/>
      <c r="K43" s="8" t="s">
        <v>304</v>
      </c>
      <c r="L43" s="9" t="str">
        <f aca="false">"https://www.openstreetmap.org/?mlat="&amp;MID(A43,1,9)&amp;"&amp;mlon="&amp;MID(B43,1,8)&amp;"#map=18/"&amp;MID(A43,1,9)&amp;"/"&amp;MID(B43,1,8)</f>
        <v>https://www.openstreetmap.org/?mlat=53.102362&amp;mlon=8.923326#map=18/53.102362/8.923326</v>
      </c>
      <c r="M43" s="9" t="str">
        <f aca="false">"https://opentopomap.org/#marker=17/"&amp;MID(A43,1,9)&amp;"/"&amp;MID(B43,1,8)</f>
        <v>https://opentopomap.org/#marker=17/53.102362/8.923326</v>
      </c>
    </row>
    <row r="44" customFormat="false" ht="14.15" hidden="false" customHeight="true" outlineLevel="0" collapsed="false">
      <c r="A44" s="8" t="s">
        <v>300</v>
      </c>
      <c r="B44" s="8" t="s">
        <v>301</v>
      </c>
      <c r="C44" s="15" t="s">
        <v>302</v>
      </c>
      <c r="D44" s="9" t="str">
        <f aca="false">"Oberneuland "&amp;F44</f>
        <v>Oberneuland 20</v>
      </c>
      <c r="E44" s="9" t="str">
        <f aca="false">G44&amp;", "&amp;H44&amp;", "&amp;I44</f>
        <v>Osmers, Arnd, Landmann</v>
      </c>
      <c r="F44" s="16" t="n">
        <v>20</v>
      </c>
      <c r="G44" s="9" t="s">
        <v>303</v>
      </c>
      <c r="H44" s="9" t="s">
        <v>305</v>
      </c>
      <c r="I44" s="9" t="s">
        <v>164</v>
      </c>
      <c r="J44" s="9"/>
      <c r="K44" s="8" t="s">
        <v>304</v>
      </c>
      <c r="L44" s="9" t="str">
        <f aca="false">"https://www.openstreetmap.org/?mlat="&amp;MID(A44,1,9)&amp;"&amp;mlon="&amp;MID(B44,1,8)&amp;"#map=18/"&amp;MID(A44,1,9)&amp;"/"&amp;MID(B44,1,8)</f>
        <v>https://www.openstreetmap.org/?mlat=53.102362&amp;mlon=8.923326#map=18/53.102362/8.923326</v>
      </c>
      <c r="M44" s="9" t="str">
        <f aca="false">"https://opentopomap.org/#marker=17/"&amp;MID(A44,1,9)&amp;"/"&amp;MID(B44,1,8)</f>
        <v>https://opentopomap.org/#marker=17/53.102362/8.923326</v>
      </c>
    </row>
    <row r="45" customFormat="false" ht="14.15" hidden="false" customHeight="true" outlineLevel="0" collapsed="false">
      <c r="A45" s="8" t="s">
        <v>306</v>
      </c>
      <c r="B45" s="8" t="s">
        <v>307</v>
      </c>
      <c r="C45" s="15" t="s">
        <v>308</v>
      </c>
      <c r="D45" s="9" t="str">
        <f aca="false">"Oberneuland "&amp;F45</f>
        <v>Oberneuland 21</v>
      </c>
      <c r="E45" s="9" t="str">
        <f aca="false">G45&amp;", "&amp;H45&amp;", "&amp;I45</f>
        <v>Schmidt, H., Privatmann</v>
      </c>
      <c r="F45" s="16" t="n">
        <v>21</v>
      </c>
      <c r="G45" s="9" t="s">
        <v>309</v>
      </c>
      <c r="H45" s="9" t="s">
        <v>109</v>
      </c>
      <c r="I45" s="9" t="s">
        <v>310</v>
      </c>
      <c r="J45" s="9"/>
      <c r="K45" s="8" t="s">
        <v>311</v>
      </c>
      <c r="L45" s="9" t="str">
        <f aca="false">"https://www.openstreetmap.org/?mlat="&amp;MID(A45,1,9)&amp;"&amp;mlon="&amp;MID(B45,1,8)&amp;"#map=18/"&amp;MID(A45,1,9)&amp;"/"&amp;MID(B45,1,8)</f>
        <v>https://www.openstreetmap.org/?mlat=53.102023&amp;mlon=8.923859#map=18/53.102023/8.923859</v>
      </c>
      <c r="M45" s="9" t="str">
        <f aca="false">"https://opentopomap.org/#marker=17/"&amp;MID(A45,1,9)&amp;"/"&amp;MID(B45,1,8)</f>
        <v>https://opentopomap.org/#marker=17/53.102023/8.923859</v>
      </c>
    </row>
    <row r="46" customFormat="false" ht="14.15" hidden="false" customHeight="true" outlineLevel="0" collapsed="false">
      <c r="A46" s="8" t="s">
        <v>306</v>
      </c>
      <c r="B46" s="8" t="s">
        <v>307</v>
      </c>
      <c r="C46" s="15" t="s">
        <v>308</v>
      </c>
      <c r="D46" s="9" t="str">
        <f aca="false">"Oberneuland "&amp;F46</f>
        <v>Oberneuland 21</v>
      </c>
      <c r="E46" s="9" t="str">
        <f aca="false">G46&amp;", "&amp;H46&amp;", "&amp;I46</f>
        <v>Stadtländer, Joh., Landmann</v>
      </c>
      <c r="F46" s="16" t="n">
        <v>21</v>
      </c>
      <c r="G46" s="9" t="s">
        <v>312</v>
      </c>
      <c r="H46" s="9" t="s">
        <v>143</v>
      </c>
      <c r="I46" s="9" t="s">
        <v>164</v>
      </c>
      <c r="J46" s="9"/>
      <c r="K46" s="8" t="s">
        <v>311</v>
      </c>
      <c r="L46" s="9" t="str">
        <f aca="false">"https://www.openstreetmap.org/?mlat="&amp;MID(A46,1,9)&amp;"&amp;mlon="&amp;MID(B46,1,8)&amp;"#map=18/"&amp;MID(A46,1,9)&amp;"/"&amp;MID(B46,1,8)</f>
        <v>https://www.openstreetmap.org/?mlat=53.102023&amp;mlon=8.923859#map=18/53.102023/8.923859</v>
      </c>
      <c r="M46" s="9" t="str">
        <f aca="false">"https://opentopomap.org/#marker=17/"&amp;MID(A46,1,9)&amp;"/"&amp;MID(B46,1,8)</f>
        <v>https://opentopomap.org/#marker=17/53.102023/8.923859</v>
      </c>
    </row>
    <row r="47" customFormat="false" ht="14.15" hidden="false" customHeight="true" outlineLevel="0" collapsed="false">
      <c r="A47" s="8" t="s">
        <v>313</v>
      </c>
      <c r="B47" s="8" t="s">
        <v>314</v>
      </c>
      <c r="C47" s="15" t="s">
        <v>315</v>
      </c>
      <c r="D47" s="9" t="str">
        <f aca="false">"Oberneuland "&amp;F47</f>
        <v>Oberneuland 22</v>
      </c>
      <c r="E47" s="9" t="str">
        <f aca="false">G47&amp;", "&amp;H47&amp;", "&amp;I47</f>
        <v>Reinkelürs, Johann, Landmann</v>
      </c>
      <c r="F47" s="16" t="n">
        <v>22</v>
      </c>
      <c r="G47" s="9" t="s">
        <v>316</v>
      </c>
      <c r="H47" s="9" t="s">
        <v>317</v>
      </c>
      <c r="I47" s="9" t="s">
        <v>164</v>
      </c>
      <c r="J47" s="9"/>
      <c r="K47" s="8" t="s">
        <v>318</v>
      </c>
      <c r="L47" s="9" t="str">
        <f aca="false">"https://www.openstreetmap.org/?mlat="&amp;MID(A47,1,9)&amp;"&amp;mlon="&amp;MID(B47,1,8)&amp;"#map=18/"&amp;MID(A47,1,9)&amp;"/"&amp;MID(B47,1,8)</f>
        <v>https://www.openstreetmap.org/?mlat=53.099693&amp;mlon=8.92142#map=18/53.099693/8.92142</v>
      </c>
      <c r="M47" s="9" t="str">
        <f aca="false">"https://opentopomap.org/#marker=17/"&amp;MID(A47,1,9)&amp;"/"&amp;MID(B47,1,8)</f>
        <v>https://opentopomap.org/#marker=17/53.099693/8.92142</v>
      </c>
    </row>
    <row r="48" customFormat="false" ht="14.15" hidden="false" customHeight="true" outlineLevel="0" collapsed="false">
      <c r="A48" s="8" t="s">
        <v>319</v>
      </c>
      <c r="B48" s="8" t="s">
        <v>320</v>
      </c>
      <c r="C48" s="15" t="s">
        <v>321</v>
      </c>
      <c r="D48" s="9" t="str">
        <f aca="false">"Oberneuland "&amp;F48</f>
        <v>Oberneuland 23</v>
      </c>
      <c r="E48" s="9" t="str">
        <f aca="false">G48&amp;", "&amp;H48&amp;", "&amp;I48</f>
        <v>Beyer, C., Ehefrau</v>
      </c>
      <c r="F48" s="16" t="n">
        <v>23</v>
      </c>
      <c r="G48" s="9" t="s">
        <v>322</v>
      </c>
      <c r="H48" s="9" t="s">
        <v>93</v>
      </c>
      <c r="I48" s="9" t="s">
        <v>323</v>
      </c>
      <c r="J48" s="9"/>
      <c r="K48" s="8" t="s">
        <v>324</v>
      </c>
      <c r="L48" s="9" t="str">
        <f aca="false">"https://www.openstreetmap.org/?mlat="&amp;MID(A48,1,9)&amp;"&amp;mlon="&amp;MID(B48,1,8)&amp;"#map=18/"&amp;MID(A48,1,9)&amp;"/"&amp;MID(B48,1,8)</f>
        <v>https://www.openstreetmap.org/?mlat=53.099455&amp;mlon=8.921519#map=18/53.099455/8.921519</v>
      </c>
      <c r="M48" s="9" t="str">
        <f aca="false">"https://opentopomap.org/#marker=17/"&amp;MID(A48,1,9)&amp;"/"&amp;MID(B48,1,8)</f>
        <v>https://opentopomap.org/#marker=17/53.099455/8.921519</v>
      </c>
    </row>
    <row r="49" customFormat="false" ht="14.15" hidden="false" customHeight="true" outlineLevel="0" collapsed="false">
      <c r="A49" s="8" t="s">
        <v>319</v>
      </c>
      <c r="B49" s="8" t="s">
        <v>320</v>
      </c>
      <c r="C49" s="15" t="s">
        <v>321</v>
      </c>
      <c r="D49" s="9" t="str">
        <f aca="false">"Oberneuland "&amp;F49</f>
        <v>Oberneuland 23</v>
      </c>
      <c r="E49" s="9" t="str">
        <f aca="false">G49&amp;", "&amp;H49&amp;", "&amp;I49</f>
        <v>Stürke, F., Landmann</v>
      </c>
      <c r="F49" s="16" t="n">
        <v>23</v>
      </c>
      <c r="G49" s="9" t="s">
        <v>325</v>
      </c>
      <c r="H49" s="9" t="s">
        <v>116</v>
      </c>
      <c r="I49" s="9" t="s">
        <v>164</v>
      </c>
      <c r="J49" s="9"/>
      <c r="K49" s="8" t="s">
        <v>324</v>
      </c>
      <c r="L49" s="9" t="str">
        <f aca="false">"https://www.openstreetmap.org/?mlat="&amp;MID(A49,1,9)&amp;"&amp;mlon="&amp;MID(B49,1,8)&amp;"#map=18/"&amp;MID(A49,1,9)&amp;"/"&amp;MID(B49,1,8)</f>
        <v>https://www.openstreetmap.org/?mlat=53.099455&amp;mlon=8.921519#map=18/53.099455/8.921519</v>
      </c>
      <c r="M49" s="9" t="str">
        <f aca="false">"https://opentopomap.org/#marker=17/"&amp;MID(A49,1,9)&amp;"/"&amp;MID(B49,1,8)</f>
        <v>https://opentopomap.org/#marker=17/53.099455/8.921519</v>
      </c>
    </row>
    <row r="50" customFormat="false" ht="14.15" hidden="false" customHeight="true" outlineLevel="0" collapsed="false">
      <c r="A50" s="8" t="s">
        <v>326</v>
      </c>
      <c r="B50" s="8" t="s">
        <v>327</v>
      </c>
      <c r="C50" s="15" t="s">
        <v>328</v>
      </c>
      <c r="D50" s="9" t="str">
        <f aca="false">"Oberneuland "&amp;F50</f>
        <v>Oberneuland 23a</v>
      </c>
      <c r="E50" s="9" t="str">
        <f aca="false">G50&amp;", "&amp;H50&amp;", "&amp;I50</f>
        <v>Hornburg, A. H. T., Landmann</v>
      </c>
      <c r="F50" s="16" t="s">
        <v>329</v>
      </c>
      <c r="G50" s="9" t="s">
        <v>330</v>
      </c>
      <c r="H50" s="9" t="s">
        <v>331</v>
      </c>
      <c r="I50" s="9" t="s">
        <v>164</v>
      </c>
      <c r="J50" s="9"/>
      <c r="K50" s="8" t="s">
        <v>332</v>
      </c>
      <c r="L50" s="9" t="str">
        <f aca="false">"https://www.openstreetmap.org/?mlat="&amp;MID(A50,1,9)&amp;"&amp;mlon="&amp;MID(B50,1,8)&amp;"#map=18/"&amp;MID(A50,1,9)&amp;"/"&amp;MID(B50,1,8)</f>
        <v>https://www.openstreetmap.org/?mlat=53.099286&amp;mlon=8.922152#map=18/53.099286/8.922152</v>
      </c>
      <c r="M50" s="9" t="str">
        <f aca="false">"https://opentopomap.org/#marker=17/"&amp;MID(A50,1,9)&amp;"/"&amp;MID(B50,1,8)</f>
        <v>https://opentopomap.org/#marker=17/53.099286/8.922152</v>
      </c>
    </row>
    <row r="51" customFormat="false" ht="14.15" hidden="false" customHeight="true" outlineLevel="0" collapsed="false">
      <c r="A51" s="8" t="s">
        <v>333</v>
      </c>
      <c r="B51" s="8" t="s">
        <v>334</v>
      </c>
      <c r="C51" s="15" t="s">
        <v>335</v>
      </c>
      <c r="D51" s="9" t="str">
        <f aca="false">"Oberneuland "&amp;F51</f>
        <v>Oberneuland 24</v>
      </c>
      <c r="E51" s="9" t="str">
        <f aca="false">G51&amp;", "&amp;H51&amp;", "&amp;I51</f>
        <v>Wille, G., Schlachter</v>
      </c>
      <c r="F51" s="16" t="n">
        <v>24</v>
      </c>
      <c r="G51" s="9" t="s">
        <v>336</v>
      </c>
      <c r="H51" s="9" t="s">
        <v>197</v>
      </c>
      <c r="I51" s="9" t="s">
        <v>337</v>
      </c>
      <c r="J51" s="9"/>
      <c r="K51" s="8" t="s">
        <v>338</v>
      </c>
      <c r="L51" s="9" t="str">
        <f aca="false">"https://www.openstreetmap.org/?mlat="&amp;MID(A51,1,9)&amp;"&amp;mlon="&amp;MID(B51,1,8)&amp;"#map=18/"&amp;MID(A51,1,9)&amp;"/"&amp;MID(B51,1,8)</f>
        <v>https://www.openstreetmap.org/?mlat=53.099125&amp;mlon=8.922421#map=18/53.099125/8.922421</v>
      </c>
      <c r="M51" s="9" t="str">
        <f aca="false">"https://opentopomap.org/#marker=17/"&amp;MID(A51,1,9)&amp;"/"&amp;MID(B51,1,8)</f>
        <v>https://opentopomap.org/#marker=17/53.099125/8.922421</v>
      </c>
    </row>
    <row r="52" customFormat="false" ht="14.15" hidden="false" customHeight="true" outlineLevel="0" collapsed="false">
      <c r="A52" s="8" t="s">
        <v>339</v>
      </c>
      <c r="B52" s="8" t="s">
        <v>340</v>
      </c>
      <c r="C52" s="15" t="s">
        <v>341</v>
      </c>
      <c r="D52" s="9" t="str">
        <f aca="false">"Oberneuland "&amp;F52</f>
        <v>Oberneuland 25</v>
      </c>
      <c r="E52" s="9" t="str">
        <f aca="false">G52&amp;", "&amp;H52&amp;", "&amp;I52</f>
        <v>Hauschild, Diedr., Arbeiter</v>
      </c>
      <c r="F52" s="16" t="n">
        <v>25</v>
      </c>
      <c r="G52" s="9" t="s">
        <v>342</v>
      </c>
      <c r="H52" s="9" t="s">
        <v>96</v>
      </c>
      <c r="I52" s="9" t="s">
        <v>94</v>
      </c>
      <c r="J52" s="9"/>
      <c r="K52" s="8" t="s">
        <v>343</v>
      </c>
      <c r="L52" s="9" t="str">
        <f aca="false">"https://www.openstreetmap.org/?mlat="&amp;MID(A52,1,9)&amp;"&amp;mlon="&amp;MID(B52,1,8)&amp;"#map=18/"&amp;MID(A52,1,9)&amp;"/"&amp;MID(B52,1,8)</f>
        <v>https://www.openstreetmap.org/?mlat=53.10288&amp;mlon=8.92901#map=18/53.10288/8.92901</v>
      </c>
      <c r="M52" s="9" t="str">
        <f aca="false">"https://opentopomap.org/#marker=17/"&amp;MID(A52,1,9)&amp;"/"&amp;MID(B52,1,8)</f>
        <v>https://opentopomap.org/#marker=17/53.10288/8.92901</v>
      </c>
    </row>
    <row r="53" customFormat="false" ht="14.15" hidden="false" customHeight="true" outlineLevel="0" collapsed="false">
      <c r="A53" s="8" t="s">
        <v>344</v>
      </c>
      <c r="B53" s="8" t="s">
        <v>345</v>
      </c>
      <c r="C53" s="15" t="s">
        <v>346</v>
      </c>
      <c r="D53" s="9" t="str">
        <f aca="false">"Oberneuland "&amp;F53</f>
        <v>Oberneuland 25a</v>
      </c>
      <c r="E53" s="9" t="str">
        <f aca="false">G53&amp;", "&amp;H53&amp;", "&amp;I53</f>
        <v>Bruns, H., Arbeiter</v>
      </c>
      <c r="F53" s="16" t="s">
        <v>347</v>
      </c>
      <c r="G53" s="9" t="s">
        <v>348</v>
      </c>
      <c r="H53" s="9" t="s">
        <v>109</v>
      </c>
      <c r="I53" s="9" t="s">
        <v>94</v>
      </c>
      <c r="J53" s="9"/>
      <c r="K53" s="8" t="s">
        <v>349</v>
      </c>
      <c r="L53" s="9" t="str">
        <f aca="false">"https://www.openstreetmap.org/?mlat="&amp;MID(A53,1,9)&amp;"&amp;mlon="&amp;MID(B53,1,8)&amp;"#map=18/"&amp;MID(A53,1,9)&amp;"/"&amp;MID(B53,1,8)</f>
        <v>https://www.openstreetmap.org/?mlat=53.103&amp;mlon=8.92878#map=18/53.103/8.92878</v>
      </c>
      <c r="M53" s="9" t="str">
        <f aca="false">"https://opentopomap.org/#marker=17/"&amp;MID(A53,1,9)&amp;"/"&amp;MID(B53,1,8)</f>
        <v>https://opentopomap.org/#marker=17/53.103/8.92878</v>
      </c>
    </row>
    <row r="54" customFormat="false" ht="14.15" hidden="false" customHeight="true" outlineLevel="0" collapsed="false">
      <c r="A54" s="8" t="s">
        <v>350</v>
      </c>
      <c r="B54" s="8" t="s">
        <v>351</v>
      </c>
      <c r="C54" s="15" t="s">
        <v>352</v>
      </c>
      <c r="D54" s="9" t="str">
        <f aca="false">"Oberneuland "&amp;F54</f>
        <v>Oberneuland 25b</v>
      </c>
      <c r="E54" s="9" t="str">
        <f aca="false">G54&amp;", "&amp;H54&amp;", "&amp;I54</f>
        <v>Blome, Hinr., Arbeiter</v>
      </c>
      <c r="F54" s="16" t="s">
        <v>353</v>
      </c>
      <c r="G54" s="9" t="s">
        <v>354</v>
      </c>
      <c r="H54" s="9" t="s">
        <v>355</v>
      </c>
      <c r="I54" s="9" t="s">
        <v>94</v>
      </c>
      <c r="J54" s="9"/>
      <c r="K54" s="8" t="s">
        <v>356</v>
      </c>
      <c r="L54" s="9" t="str">
        <f aca="false">"https://www.openstreetmap.org/?mlat="&amp;MID(A54,1,9)&amp;"&amp;mlon="&amp;MID(B54,1,8)&amp;"#map=18/"&amp;MID(A54,1,9)&amp;"/"&amp;MID(B54,1,8)</f>
        <v>https://www.openstreetmap.org/?mlat=53.10294&amp;mlon=8.92891#map=18/53.10294/8.92891</v>
      </c>
      <c r="M54" s="9" t="str">
        <f aca="false">"https://opentopomap.org/#marker=17/"&amp;MID(A54,1,9)&amp;"/"&amp;MID(B54,1,8)</f>
        <v>https://opentopomap.org/#marker=17/53.10294/8.92891</v>
      </c>
    </row>
    <row r="55" customFormat="false" ht="14.15" hidden="false" customHeight="true" outlineLevel="0" collapsed="false">
      <c r="A55" s="8" t="s">
        <v>357</v>
      </c>
      <c r="B55" s="8" t="s">
        <v>358</v>
      </c>
      <c r="C55" s="15" t="s">
        <v>359</v>
      </c>
      <c r="D55" s="9" t="str">
        <f aca="false">"Oberneuland "&amp;F55</f>
        <v>Oberneuland 26</v>
      </c>
      <c r="E55" s="9" t="str">
        <f aca="false">G55&amp;", "&amp;H55&amp;", "&amp;I55</f>
        <v>Geffken, A., Maurermeister</v>
      </c>
      <c r="F55" s="16" t="n">
        <v>26</v>
      </c>
      <c r="G55" s="9" t="s">
        <v>360</v>
      </c>
      <c r="H55" s="9" t="s">
        <v>256</v>
      </c>
      <c r="I55" s="9" t="s">
        <v>361</v>
      </c>
      <c r="J55" s="9"/>
      <c r="K55" s="8" t="s">
        <v>362</v>
      </c>
      <c r="L55" s="9" t="str">
        <f aca="false">"https://www.openstreetmap.org/?mlat="&amp;MID(A55,1,9)&amp;"&amp;mlon="&amp;MID(B55,1,8)&amp;"#map=18/"&amp;MID(A55,1,9)&amp;"/"&amp;MID(B55,1,8)</f>
        <v>https://www.openstreetmap.org/?mlat=53.101495&amp;mlon=8.927374#map=18/53.101495/8.927374</v>
      </c>
      <c r="M55" s="9" t="str">
        <f aca="false">"https://opentopomap.org/#marker=17/"&amp;MID(A55,1,9)&amp;"/"&amp;MID(B55,1,8)</f>
        <v>https://opentopomap.org/#marker=17/53.101495/8.927374</v>
      </c>
    </row>
    <row r="56" customFormat="false" ht="14.15" hidden="false" customHeight="true" outlineLevel="0" collapsed="false">
      <c r="A56" s="8" t="s">
        <v>363</v>
      </c>
      <c r="B56" s="8" t="s">
        <v>364</v>
      </c>
      <c r="C56" s="15" t="s">
        <v>365</v>
      </c>
      <c r="D56" s="9" t="str">
        <f aca="false">"Oberneuland "&amp;F56</f>
        <v>Oberneuland 26b</v>
      </c>
      <c r="E56" s="9" t="str">
        <f aca="false">G56&amp;", "&amp;H56&amp;", "&amp;J56</f>
        <v>Ilsemann, Heinrich sen., Filiale von Heinr. Ilsemann, jun.</v>
      </c>
      <c r="F56" s="16" t="s">
        <v>366</v>
      </c>
      <c r="G56" s="9" t="s">
        <v>249</v>
      </c>
      <c r="H56" s="9" t="s">
        <v>367</v>
      </c>
      <c r="I56" s="9"/>
      <c r="J56" s="9" t="s">
        <v>368</v>
      </c>
      <c r="K56" s="8" t="s">
        <v>369</v>
      </c>
      <c r="L56" s="9" t="str">
        <f aca="false">"https://www.openstreetmap.org/?mlat="&amp;MID(A56,1,9)&amp;"&amp;mlon="&amp;MID(B56,1,8)&amp;"#map=18/"&amp;MID(A56,1,9)&amp;"/"&amp;MID(B56,1,8)</f>
        <v>https://www.openstreetmap.org/?mlat=53.098775&amp;mlon=8.923201#map=18/53.098775/8.923201</v>
      </c>
      <c r="M56" s="9" t="str">
        <f aca="false">"https://opentopomap.org/#marker=17/"&amp;MID(A56,1,9)&amp;"/"&amp;MID(B56,1,8)</f>
        <v>https://opentopomap.org/#marker=17/53.098775/8.923201</v>
      </c>
    </row>
    <row r="57" customFormat="false" ht="14.15" hidden="false" customHeight="true" outlineLevel="0" collapsed="false">
      <c r="A57" s="8" t="s">
        <v>370</v>
      </c>
      <c r="B57" s="8" t="s">
        <v>371</v>
      </c>
      <c r="C57" s="15" t="s">
        <v>372</v>
      </c>
      <c r="D57" s="9" t="str">
        <f aca="false">"Oberneuland "&amp;F57</f>
        <v>Oberneuland 27</v>
      </c>
      <c r="E57" s="9" t="str">
        <f aca="false">G57&amp;", "&amp;H57&amp;", "&amp;I57</f>
        <v>Hildebrand, C., Gärtner</v>
      </c>
      <c r="F57" s="16" t="n">
        <v>27</v>
      </c>
      <c r="G57" s="9" t="s">
        <v>373</v>
      </c>
      <c r="H57" s="9" t="s">
        <v>93</v>
      </c>
      <c r="I57" s="9" t="s">
        <v>236</v>
      </c>
      <c r="J57" s="9"/>
      <c r="K57" s="8" t="s">
        <v>374</v>
      </c>
      <c r="L57" s="9" t="str">
        <f aca="false">"https://www.openstreetmap.org/?mlat="&amp;MID(A57,1,9)&amp;"&amp;mlon="&amp;MID(B57,1,8)&amp;"#map=18/"&amp;MID(A57,1,9)&amp;"/"&amp;MID(B57,1,8)</f>
        <v>https://www.openstreetmap.org/?mlat=53.09882&amp;mlon=8.923781#map=18/53.09882/8.923781</v>
      </c>
      <c r="M57" s="9" t="str">
        <f aca="false">"https://opentopomap.org/#marker=17/"&amp;MID(A57,1,9)&amp;"/"&amp;MID(B57,1,8)</f>
        <v>https://opentopomap.org/#marker=17/53.09882/8.923781</v>
      </c>
    </row>
    <row r="58" customFormat="false" ht="14.15" hidden="false" customHeight="true" outlineLevel="0" collapsed="false">
      <c r="A58" s="8" t="s">
        <v>370</v>
      </c>
      <c r="B58" s="8" t="s">
        <v>371</v>
      </c>
      <c r="C58" s="15" t="s">
        <v>372</v>
      </c>
      <c r="D58" s="9" t="str">
        <f aca="false">"Oberneuland "&amp;F58</f>
        <v>Oberneuland 27</v>
      </c>
      <c r="E58" s="9" t="str">
        <f aca="false">G58&amp;", "&amp;H58&amp;", "&amp;I58</f>
        <v>Kaars, Bernd, Zimmermann</v>
      </c>
      <c r="F58" s="16" t="n">
        <v>27</v>
      </c>
      <c r="G58" s="9" t="s">
        <v>375</v>
      </c>
      <c r="H58" s="9" t="s">
        <v>376</v>
      </c>
      <c r="I58" s="9" t="s">
        <v>137</v>
      </c>
      <c r="J58" s="9"/>
      <c r="K58" s="8" t="s">
        <v>374</v>
      </c>
      <c r="L58" s="9" t="str">
        <f aca="false">"https://www.openstreetmap.org/?mlat="&amp;MID(A58,1,9)&amp;"&amp;mlon="&amp;MID(B58,1,8)&amp;"#map=18/"&amp;MID(A58,1,9)&amp;"/"&amp;MID(B58,1,8)</f>
        <v>https://www.openstreetmap.org/?mlat=53.09882&amp;mlon=8.923781#map=18/53.09882/8.923781</v>
      </c>
      <c r="M58" s="9" t="str">
        <f aca="false">"https://opentopomap.org/#marker=17/"&amp;MID(A58,1,9)&amp;"/"&amp;MID(B58,1,8)</f>
        <v>https://opentopomap.org/#marker=17/53.09882/8.923781</v>
      </c>
    </row>
    <row r="59" customFormat="false" ht="14.15" hidden="false" customHeight="true" outlineLevel="0" collapsed="false">
      <c r="A59" s="8" t="s">
        <v>377</v>
      </c>
      <c r="B59" s="8" t="s">
        <v>378</v>
      </c>
      <c r="C59" s="15" t="s">
        <v>379</v>
      </c>
      <c r="D59" s="9" t="str">
        <f aca="false">"Oberneuland "&amp;F59</f>
        <v>Oberneuland 27b</v>
      </c>
      <c r="E59" s="9" t="str">
        <f aca="false">G59&amp;", "&amp;H59&amp;", "&amp;I59</f>
        <v>Neupert, Carl, Arbeiter</v>
      </c>
      <c r="F59" s="16" t="s">
        <v>380</v>
      </c>
      <c r="G59" s="9" t="s">
        <v>381</v>
      </c>
      <c r="H59" s="9" t="s">
        <v>235</v>
      </c>
      <c r="I59" s="9" t="s">
        <v>94</v>
      </c>
      <c r="J59" s="9"/>
      <c r="K59" s="8" t="s">
        <v>382</v>
      </c>
      <c r="L59" s="9" t="str">
        <f aca="false">"https://www.openstreetmap.org/?mlat="&amp;MID(A59,1,9)&amp;"&amp;mlon="&amp;MID(B59,1,8)&amp;"#map=18/"&amp;MID(A59,1,9)&amp;"/"&amp;MID(B59,1,8)</f>
        <v>https://www.openstreetmap.org/?mlat=53.099118&amp;mlon=8.924156#map=18/53.099118/8.924156</v>
      </c>
      <c r="M59" s="9" t="str">
        <f aca="false">"https://opentopomap.org/#marker=17/"&amp;MID(A59,1,9)&amp;"/"&amp;MID(B59,1,8)</f>
        <v>https://opentopomap.org/#marker=17/53.099118/8.924156</v>
      </c>
    </row>
    <row r="60" customFormat="false" ht="14.15" hidden="false" customHeight="true" outlineLevel="0" collapsed="false">
      <c r="A60" s="8" t="s">
        <v>383</v>
      </c>
      <c r="B60" s="8" t="s">
        <v>384</v>
      </c>
      <c r="C60" s="15" t="s">
        <v>385</v>
      </c>
      <c r="D60" s="9" t="str">
        <f aca="false">"Oberneuland "&amp;F60</f>
        <v>Oberneuland 28</v>
      </c>
      <c r="E60" s="9" t="str">
        <f aca="false">G60&amp;", "&amp;H60&amp;", "&amp;I60</f>
        <v>Meyerdierks, J. D., Landmann</v>
      </c>
      <c r="F60" s="16" t="n">
        <v>28</v>
      </c>
      <c r="G60" s="9" t="s">
        <v>386</v>
      </c>
      <c r="H60" s="9" t="s">
        <v>169</v>
      </c>
      <c r="I60" s="9" t="s">
        <v>164</v>
      </c>
      <c r="J60" s="9"/>
      <c r="K60" s="8" t="s">
        <v>387</v>
      </c>
      <c r="L60" s="9" t="str">
        <f aca="false">"https://www.openstreetmap.org/?mlat="&amp;MID(A60,1,9)&amp;"&amp;mlon="&amp;MID(B60,1,8)&amp;"#map=18/"&amp;MID(A60,1,9)&amp;"/"&amp;MID(B60,1,8)</f>
        <v>https://www.openstreetmap.org/?mlat=53.09877&amp;mlon=8.92441#map=18/53.09877/8.92441</v>
      </c>
      <c r="M60" s="9" t="str">
        <f aca="false">"https://opentopomap.org/#marker=17/"&amp;MID(A60,1,9)&amp;"/"&amp;MID(B60,1,8)</f>
        <v>https://opentopomap.org/#marker=17/53.09877/8.92441</v>
      </c>
    </row>
    <row r="61" customFormat="false" ht="14.15" hidden="false" customHeight="true" outlineLevel="0" collapsed="false">
      <c r="A61" s="8" t="s">
        <v>388</v>
      </c>
      <c r="B61" s="8" t="s">
        <v>389</v>
      </c>
      <c r="C61" s="15" t="s">
        <v>390</v>
      </c>
      <c r="D61" s="9" t="str">
        <f aca="false">"Oberneuland "&amp;F61</f>
        <v>Oberneuland 29</v>
      </c>
      <c r="E61" s="9" t="str">
        <f aca="false">G61&amp;", "&amp;H61&amp;", "&amp;I61</f>
        <v>Hannenkamp, H., Landmann</v>
      </c>
      <c r="F61" s="16" t="n">
        <v>29</v>
      </c>
      <c r="G61" s="9" t="s">
        <v>391</v>
      </c>
      <c r="H61" s="9" t="s">
        <v>109</v>
      </c>
      <c r="I61" s="9" t="s">
        <v>164</v>
      </c>
      <c r="J61" s="9"/>
      <c r="K61" s="8" t="s">
        <v>392</v>
      </c>
      <c r="L61" s="9" t="str">
        <f aca="false">"https://www.openstreetmap.org/?mlat="&amp;MID(A61,1,9)&amp;"&amp;mlon="&amp;MID(B61,1,8)&amp;"#map=18/"&amp;MID(A61,1,9)&amp;"/"&amp;MID(B61,1,8)</f>
        <v>https://www.openstreetmap.org/?mlat=53.098705&amp;mlon=8.925011#map=18/53.098705/8.925011</v>
      </c>
      <c r="M61" s="9" t="str">
        <f aca="false">"https://opentopomap.org/#marker=17/"&amp;MID(A61,1,9)&amp;"/"&amp;MID(B61,1,8)</f>
        <v>https://opentopomap.org/#marker=17/53.098705/8.925011</v>
      </c>
    </row>
    <row r="62" customFormat="false" ht="14.15" hidden="false" customHeight="true" outlineLevel="0" collapsed="false">
      <c r="A62" s="8" t="s">
        <v>393</v>
      </c>
      <c r="B62" s="8" t="s">
        <v>394</v>
      </c>
      <c r="C62" s="15" t="s">
        <v>395</v>
      </c>
      <c r="D62" s="9" t="str">
        <f aca="false">"Oberneuland "&amp;F62</f>
        <v>Oberneuland 30</v>
      </c>
      <c r="E62" s="9" t="str">
        <f aca="false">G62&amp;", "&amp;H62&amp;", "&amp;I62</f>
        <v>Hüneke, Conr., Wwe.</v>
      </c>
      <c r="F62" s="16" t="n">
        <v>30</v>
      </c>
      <c r="G62" s="9" t="s">
        <v>396</v>
      </c>
      <c r="H62" s="9" t="s">
        <v>397</v>
      </c>
      <c r="I62" s="9" t="s">
        <v>91</v>
      </c>
      <c r="J62" s="9"/>
      <c r="K62" s="8" t="s">
        <v>398</v>
      </c>
      <c r="L62" s="9" t="str">
        <f aca="false">"https://www.openstreetmap.org/?mlat="&amp;MID(A62,1,9)&amp;"&amp;mlon="&amp;MID(B62,1,8)&amp;"#map=18/"&amp;MID(A62,1,9)&amp;"/"&amp;MID(B62,1,8)</f>
        <v>https://www.openstreetmap.org/?mlat=53.097172&amp;mlon=8.927639#map=18/53.097172/8.927639</v>
      </c>
      <c r="M62" s="9" t="str">
        <f aca="false">"https://opentopomap.org/#marker=17/"&amp;MID(A62,1,9)&amp;"/"&amp;MID(B62,1,8)</f>
        <v>https://opentopomap.org/#marker=17/53.097172/8.927639</v>
      </c>
    </row>
    <row r="63" customFormat="false" ht="14.15" hidden="false" customHeight="true" outlineLevel="0" collapsed="false">
      <c r="A63" s="8" t="s">
        <v>393</v>
      </c>
      <c r="B63" s="8" t="s">
        <v>394</v>
      </c>
      <c r="C63" s="15" t="s">
        <v>395</v>
      </c>
      <c r="D63" s="9" t="str">
        <f aca="false">"Oberneuland "&amp;F63</f>
        <v>Oberneuland 30</v>
      </c>
      <c r="E63" s="9" t="str">
        <f aca="false">G63&amp;", "&amp;H63&amp;", "&amp;I63</f>
        <v>Hüneke, Joh., Landmann</v>
      </c>
      <c r="F63" s="16" t="n">
        <v>30</v>
      </c>
      <c r="G63" s="9" t="s">
        <v>396</v>
      </c>
      <c r="H63" s="9" t="s">
        <v>143</v>
      </c>
      <c r="I63" s="9" t="s">
        <v>164</v>
      </c>
      <c r="J63" s="9"/>
      <c r="K63" s="8" t="s">
        <v>398</v>
      </c>
      <c r="L63" s="9" t="str">
        <f aca="false">"https://www.openstreetmap.org/?mlat="&amp;MID(A63,1,9)&amp;"&amp;mlon="&amp;MID(B63,1,8)&amp;"#map=18/"&amp;MID(A63,1,9)&amp;"/"&amp;MID(B63,1,8)</f>
        <v>https://www.openstreetmap.org/?mlat=53.097172&amp;mlon=8.927639#map=18/53.097172/8.927639</v>
      </c>
      <c r="M63" s="9" t="str">
        <f aca="false">"https://opentopomap.org/#marker=17/"&amp;MID(A63,1,9)&amp;"/"&amp;MID(B63,1,8)</f>
        <v>https://opentopomap.org/#marker=17/53.097172/8.927639</v>
      </c>
    </row>
    <row r="64" customFormat="false" ht="14.15" hidden="false" customHeight="true" outlineLevel="0" collapsed="false">
      <c r="A64" s="8" t="s">
        <v>399</v>
      </c>
      <c r="B64" s="8" t="s">
        <v>400</v>
      </c>
      <c r="C64" s="15" t="s">
        <v>401</v>
      </c>
      <c r="D64" s="9" t="str">
        <f aca="false">"Oberneuland "&amp;F64</f>
        <v>Oberneuland 30a</v>
      </c>
      <c r="E64" s="9" t="str">
        <f aca="false">G64&amp;", "&amp;H64</f>
        <v>Becker, Johannes</v>
      </c>
      <c r="F64" s="16" t="s">
        <v>402</v>
      </c>
      <c r="G64" s="9" t="s">
        <v>403</v>
      </c>
      <c r="H64" s="9" t="s">
        <v>404</v>
      </c>
      <c r="I64" s="9"/>
      <c r="J64" s="9"/>
      <c r="K64" s="8" t="s">
        <v>405</v>
      </c>
      <c r="L64" s="9" t="str">
        <f aca="false">"https://www.openstreetmap.org/?mlat="&amp;MID(A64,1,9)&amp;"&amp;mlon="&amp;MID(B64,1,8)&amp;"#map=18/"&amp;MID(A64,1,9)&amp;"/"&amp;MID(B64,1,8)</f>
        <v>https://www.openstreetmap.org/?mlat=53.09729&amp;mlon=8.927169#map=18/53.09729/8.927169</v>
      </c>
      <c r="M64" s="9" t="str">
        <f aca="false">"https://opentopomap.org/#marker=17/"&amp;MID(A64,1,9)&amp;"/"&amp;MID(B64,1,8)</f>
        <v>https://opentopomap.org/#marker=17/53.09729/8.927169</v>
      </c>
    </row>
    <row r="65" customFormat="false" ht="14.15" hidden="false" customHeight="true" outlineLevel="0" collapsed="false">
      <c r="A65" s="8" t="s">
        <v>406</v>
      </c>
      <c r="B65" s="8" t="s">
        <v>407</v>
      </c>
      <c r="C65" s="15" t="s">
        <v>408</v>
      </c>
      <c r="D65" s="9" t="str">
        <f aca="false">"Oberneuland "&amp;F65</f>
        <v>Oberneuland 31</v>
      </c>
      <c r="E65" s="9" t="str">
        <f aca="false">G65&amp;", "&amp;H65&amp;", "&amp;I65</f>
        <v>Bartels, Herm., Landmann</v>
      </c>
      <c r="F65" s="16" t="n">
        <v>31</v>
      </c>
      <c r="G65" s="9" t="s">
        <v>85</v>
      </c>
      <c r="H65" s="9" t="s">
        <v>409</v>
      </c>
      <c r="I65" s="9" t="s">
        <v>164</v>
      </c>
      <c r="J65" s="9"/>
      <c r="K65" s="8" t="s">
        <v>410</v>
      </c>
      <c r="L65" s="9" t="str">
        <f aca="false">"https://www.openstreetmap.org/?mlat="&amp;MID(A65,1,9)&amp;"&amp;mlon="&amp;MID(B65,1,8)&amp;"#map=18/"&amp;MID(A65,1,9)&amp;"/"&amp;MID(B65,1,8)</f>
        <v>https://www.openstreetmap.org/?mlat=53.096773&amp;mlon=8.928306#map=18/53.096773/8.928306</v>
      </c>
      <c r="M65" s="9" t="str">
        <f aca="false">"https://opentopomap.org/#marker=17/"&amp;MID(A65,1,9)&amp;"/"&amp;MID(B65,1,8)</f>
        <v>https://opentopomap.org/#marker=17/53.096773/8.928306</v>
      </c>
    </row>
    <row r="66" customFormat="false" ht="14.15" hidden="false" customHeight="true" outlineLevel="0" collapsed="false">
      <c r="A66" s="8" t="s">
        <v>406</v>
      </c>
      <c r="B66" s="8" t="s">
        <v>407</v>
      </c>
      <c r="C66" s="15" t="s">
        <v>408</v>
      </c>
      <c r="D66" s="9" t="str">
        <f aca="false">"Oberneuland "&amp;F66</f>
        <v>Oberneuland 31</v>
      </c>
      <c r="E66" s="9" t="str">
        <f aca="false">G66&amp;", "&amp;H66</f>
        <v>Warnken, Geschwister</v>
      </c>
      <c r="F66" s="16" t="n">
        <v>31</v>
      </c>
      <c r="G66" s="9" t="s">
        <v>411</v>
      </c>
      <c r="H66" s="9" t="s">
        <v>412</v>
      </c>
      <c r="I66" s="9"/>
      <c r="J66" s="9"/>
      <c r="K66" s="8" t="s">
        <v>410</v>
      </c>
      <c r="L66" s="9" t="str">
        <f aca="false">"https://www.openstreetmap.org/?mlat="&amp;MID(A66,1,9)&amp;"&amp;mlon="&amp;MID(B66,1,8)&amp;"#map=18/"&amp;MID(A66,1,9)&amp;"/"&amp;MID(B66,1,8)</f>
        <v>https://www.openstreetmap.org/?mlat=53.096773&amp;mlon=8.928306#map=18/53.096773/8.928306</v>
      </c>
      <c r="M66" s="9" t="str">
        <f aca="false">"https://opentopomap.org/#marker=17/"&amp;MID(A66,1,9)&amp;"/"&amp;MID(B66,1,8)</f>
        <v>https://opentopomap.org/#marker=17/53.096773/8.928306</v>
      </c>
    </row>
    <row r="67" customFormat="false" ht="14.15" hidden="false" customHeight="true" outlineLevel="0" collapsed="false">
      <c r="A67" s="8" t="s">
        <v>413</v>
      </c>
      <c r="B67" s="8" t="s">
        <v>414</v>
      </c>
      <c r="C67" s="15" t="s">
        <v>415</v>
      </c>
      <c r="D67" s="9" t="str">
        <f aca="false">"Oberneuland "&amp;F67</f>
        <v>Oberneuland 32</v>
      </c>
      <c r="E67" s="9" t="str">
        <f aca="false">G67&amp;", "&amp;H67&amp;", "&amp;I67</f>
        <v>Schumacher, Hinr., Landmann</v>
      </c>
      <c r="F67" s="16" t="n">
        <v>32</v>
      </c>
      <c r="G67" s="9" t="s">
        <v>215</v>
      </c>
      <c r="H67" s="9" t="s">
        <v>355</v>
      </c>
      <c r="I67" s="9" t="s">
        <v>164</v>
      </c>
      <c r="J67" s="9"/>
      <c r="K67" s="8" t="s">
        <v>416</v>
      </c>
      <c r="L67" s="9" t="str">
        <f aca="false">"https://www.openstreetmap.org/?mlat="&amp;MID(A67,1,9)&amp;"&amp;mlon="&amp;MID(B67,1,8)&amp;"#map=18/"&amp;MID(A67,1,9)&amp;"/"&amp;MID(B67,1,8)</f>
        <v>https://www.openstreetmap.org/?mlat=53.09672&amp;mlon=8.92966#map=18/53.09672/8.92966</v>
      </c>
      <c r="M67" s="9" t="str">
        <f aca="false">"https://opentopomap.org/#marker=17/"&amp;MID(A67,1,9)&amp;"/"&amp;MID(B67,1,8)</f>
        <v>https://opentopomap.org/#marker=17/53.09672/8.92966</v>
      </c>
    </row>
    <row r="68" customFormat="false" ht="14.15" hidden="false" customHeight="true" outlineLevel="0" collapsed="false">
      <c r="A68" s="8" t="s">
        <v>417</v>
      </c>
      <c r="B68" s="8" t="s">
        <v>418</v>
      </c>
      <c r="C68" s="15" t="s">
        <v>419</v>
      </c>
      <c r="D68" s="9" t="str">
        <f aca="false">"Oberneuland "&amp;F68</f>
        <v>Oberneuland 33</v>
      </c>
      <c r="E68" s="9" t="str">
        <f aca="false">G68&amp;", "&amp;H68&amp;", "&amp;I68</f>
        <v>Geerken, Joh., Landmann</v>
      </c>
      <c r="F68" s="16" t="n">
        <v>33</v>
      </c>
      <c r="G68" s="9" t="s">
        <v>420</v>
      </c>
      <c r="H68" s="9" t="s">
        <v>143</v>
      </c>
      <c r="I68" s="9" t="s">
        <v>164</v>
      </c>
      <c r="J68" s="9"/>
      <c r="K68" s="8" t="s">
        <v>421</v>
      </c>
      <c r="L68" s="9" t="str">
        <f aca="false">"https://www.openstreetmap.org/?mlat="&amp;MID(A68,1,9)&amp;"&amp;mlon="&amp;MID(B68,1,8)&amp;"#map=18/"&amp;MID(A68,1,9)&amp;"/"&amp;MID(B68,1,8)</f>
        <v>https://www.openstreetmap.org/?mlat=53.0962&amp;mlon=8.92921#map=18/53.0962/8.92921</v>
      </c>
      <c r="M68" s="9" t="str">
        <f aca="false">"https://opentopomap.org/#marker=17/"&amp;MID(A68,1,9)&amp;"/"&amp;MID(B68,1,8)</f>
        <v>https://opentopomap.org/#marker=17/53.0962/8.92921</v>
      </c>
    </row>
    <row r="69" customFormat="false" ht="14.15" hidden="false" customHeight="true" outlineLevel="0" collapsed="false">
      <c r="A69" s="8" t="s">
        <v>417</v>
      </c>
      <c r="B69" s="8" t="s">
        <v>418</v>
      </c>
      <c r="C69" s="15" t="s">
        <v>419</v>
      </c>
      <c r="D69" s="9" t="str">
        <f aca="false">"Oberneuland "&amp;F69</f>
        <v>Oberneuland 33</v>
      </c>
      <c r="E69" s="9" t="str">
        <f aca="false">G69&amp;", "&amp;H69&amp;", "&amp;I69</f>
        <v>Tietjen, Joh., Gärtner</v>
      </c>
      <c r="F69" s="16" t="n">
        <v>33</v>
      </c>
      <c r="G69" s="9" t="s">
        <v>422</v>
      </c>
      <c r="H69" s="9" t="s">
        <v>143</v>
      </c>
      <c r="I69" s="9" t="s">
        <v>236</v>
      </c>
      <c r="J69" s="9"/>
      <c r="K69" s="8" t="s">
        <v>421</v>
      </c>
      <c r="L69" s="9" t="str">
        <f aca="false">"https://www.openstreetmap.org/?mlat="&amp;MID(A69,1,9)&amp;"&amp;mlon="&amp;MID(B69,1,8)&amp;"#map=18/"&amp;MID(A69,1,9)&amp;"/"&amp;MID(B69,1,8)</f>
        <v>https://www.openstreetmap.org/?mlat=53.0962&amp;mlon=8.92921#map=18/53.0962/8.92921</v>
      </c>
      <c r="M69" s="9" t="str">
        <f aca="false">"https://opentopomap.org/#marker=17/"&amp;MID(A69,1,9)&amp;"/"&amp;MID(B69,1,8)</f>
        <v>https://opentopomap.org/#marker=17/53.0962/8.92921</v>
      </c>
    </row>
    <row r="70" customFormat="false" ht="14.15" hidden="false" customHeight="true" outlineLevel="0" collapsed="false">
      <c r="A70" s="8" t="s">
        <v>423</v>
      </c>
      <c r="B70" s="8" t="s">
        <v>424</v>
      </c>
      <c r="C70" s="15" t="s">
        <v>425</v>
      </c>
      <c r="D70" s="9" t="str">
        <f aca="false">"Oberneuland "&amp;F70</f>
        <v>Oberneuland 34</v>
      </c>
      <c r="E70" s="9" t="str">
        <f aca="false">G70&amp;", "&amp;H70&amp;", "&amp;I70</f>
        <v>Schumacher, Eduard, Landwirt</v>
      </c>
      <c r="F70" s="16" t="n">
        <v>34</v>
      </c>
      <c r="G70" s="9" t="s">
        <v>215</v>
      </c>
      <c r="H70" s="9" t="s">
        <v>426</v>
      </c>
      <c r="I70" s="9" t="s">
        <v>124</v>
      </c>
      <c r="J70" s="9"/>
      <c r="K70" s="8" t="s">
        <v>427</v>
      </c>
      <c r="L70" s="9" t="str">
        <f aca="false">"https://www.openstreetmap.org/?mlat="&amp;MID(A70,1,9)&amp;"&amp;mlon="&amp;MID(B70,1,8)&amp;"#map=18/"&amp;MID(A70,1,9)&amp;"/"&amp;MID(B70,1,8)</f>
        <v>https://www.openstreetmap.org/?mlat=53.09602&amp;mlon=8.929447#map=18/53.09602/8.929447</v>
      </c>
      <c r="M70" s="9" t="str">
        <f aca="false">"https://opentopomap.org/#marker=17/"&amp;MID(A70,1,9)&amp;"/"&amp;MID(B70,1,8)</f>
        <v>https://opentopomap.org/#marker=17/53.09602/8.929447</v>
      </c>
    </row>
    <row r="71" customFormat="false" ht="14.15" hidden="false" customHeight="true" outlineLevel="0" collapsed="false">
      <c r="A71" s="8" t="s">
        <v>428</v>
      </c>
      <c r="B71" s="8" t="s">
        <v>429</v>
      </c>
      <c r="C71" s="15" t="s">
        <v>430</v>
      </c>
      <c r="D71" s="9" t="str">
        <f aca="false">"Oberneuland "&amp;F71</f>
        <v>Oberneuland 35</v>
      </c>
      <c r="E71" s="9" t="str">
        <f aca="false">G71&amp;", "&amp;H71&amp;", "&amp;I71</f>
        <v>von Landyk Schut, Albertus, Wwe.</v>
      </c>
      <c r="F71" s="16" t="n">
        <v>35</v>
      </c>
      <c r="G71" s="9" t="s">
        <v>431</v>
      </c>
      <c r="H71" s="9" t="s">
        <v>432</v>
      </c>
      <c r="I71" s="9" t="s">
        <v>91</v>
      </c>
      <c r="J71" s="9"/>
      <c r="K71" s="8" t="s">
        <v>433</v>
      </c>
      <c r="L71" s="9" t="str">
        <f aca="false">"https://www.openstreetmap.org/?mlat="&amp;MID(A71,1,9)&amp;"&amp;mlon="&amp;MID(B71,1,8)&amp;"#map=18/"&amp;MID(A71,1,9)&amp;"/"&amp;MID(B71,1,8)</f>
        <v>https://www.openstreetmap.org/?mlat=53.094959&amp;mlon=8.931146#map=18/53.094959/8.931146</v>
      </c>
      <c r="M71" s="9" t="str">
        <f aca="false">"https://opentopomap.org/#marker=17/"&amp;MID(A71,1,9)&amp;"/"&amp;MID(B71,1,8)</f>
        <v>https://opentopomap.org/#marker=17/53.094959/8.931146</v>
      </c>
    </row>
    <row r="72" customFormat="false" ht="14.15" hidden="false" customHeight="true" outlineLevel="0" collapsed="false">
      <c r="A72" s="8" t="s">
        <v>434</v>
      </c>
      <c r="B72" s="8" t="s">
        <v>435</v>
      </c>
      <c r="C72" s="15" t="s">
        <v>436</v>
      </c>
      <c r="D72" s="9" t="str">
        <f aca="false">"Oberneuland "&amp;F72</f>
        <v>Oberneuland 36</v>
      </c>
      <c r="E72" s="9" t="str">
        <f aca="false">G72&amp;", "&amp;H72&amp;", "&amp;I72</f>
        <v>Bartels, Joh., Arbeiter</v>
      </c>
      <c r="F72" s="16" t="n">
        <v>36</v>
      </c>
      <c r="G72" s="9" t="s">
        <v>85</v>
      </c>
      <c r="H72" s="9" t="s">
        <v>143</v>
      </c>
      <c r="I72" s="9" t="s">
        <v>94</v>
      </c>
      <c r="J72" s="9"/>
      <c r="K72" s="8" t="s">
        <v>437</v>
      </c>
      <c r="L72" s="9" t="str">
        <f aca="false">"https://www.openstreetmap.org/?mlat="&amp;MID(A72,1,9)&amp;"&amp;mlon="&amp;MID(B72,1,8)&amp;"#map=18/"&amp;MID(A72,1,9)&amp;"/"&amp;MID(B72,1,8)</f>
        <v>https://www.openstreetmap.org/?mlat=53.094754&amp;mlon=8.931362#map=18/53.094754/8.931362</v>
      </c>
      <c r="M72" s="9" t="str">
        <f aca="false">"https://opentopomap.org/#marker=17/"&amp;MID(A72,1,9)&amp;"/"&amp;MID(B72,1,8)</f>
        <v>https://opentopomap.org/#marker=17/53.094754/8.931362</v>
      </c>
    </row>
    <row r="73" customFormat="false" ht="14.15" hidden="false" customHeight="true" outlineLevel="0" collapsed="false">
      <c r="A73" s="8" t="s">
        <v>438</v>
      </c>
      <c r="B73" s="8" t="s">
        <v>439</v>
      </c>
      <c r="C73" s="15" t="s">
        <v>440</v>
      </c>
      <c r="D73" s="9" t="str">
        <f aca="false">"Oberneuland "&amp;F73</f>
        <v>Oberneuland 36a</v>
      </c>
      <c r="E73" s="9" t="str">
        <f aca="false">G73&amp;", "&amp;H73&amp;", "&amp;I73</f>
        <v>Bösche, Herm., Arbeiter</v>
      </c>
      <c r="F73" s="16" t="s">
        <v>441</v>
      </c>
      <c r="G73" s="9" t="s">
        <v>442</v>
      </c>
      <c r="H73" s="9" t="s">
        <v>409</v>
      </c>
      <c r="I73" s="9" t="s">
        <v>94</v>
      </c>
      <c r="J73" s="9"/>
      <c r="K73" s="8" t="s">
        <v>443</v>
      </c>
      <c r="L73" s="9" t="str">
        <f aca="false">"https://www.openstreetmap.org/?mlat="&amp;MID(A73,1,9)&amp;"&amp;mlon="&amp;MID(B73,1,8)&amp;"#map=18/"&amp;MID(A73,1,9)&amp;"/"&amp;MID(B73,1,8)</f>
        <v>https://www.openstreetmap.org/?mlat=53.094792&amp;mlon=8.931305#map=18/53.094792/8.931305</v>
      </c>
      <c r="M73" s="9" t="str">
        <f aca="false">"https://opentopomap.org/#marker=17/"&amp;MID(A73,1,9)&amp;"/"&amp;MID(B73,1,8)</f>
        <v>https://opentopomap.org/#marker=17/53.094792/8.931305</v>
      </c>
    </row>
    <row r="74" customFormat="false" ht="14.15" hidden="false" customHeight="true" outlineLevel="0" collapsed="false">
      <c r="A74" s="8" t="s">
        <v>444</v>
      </c>
      <c r="B74" s="8" t="s">
        <v>445</v>
      </c>
      <c r="C74" s="15" t="s">
        <v>446</v>
      </c>
      <c r="D74" s="9" t="str">
        <f aca="false">"Oberneuland "&amp;F74</f>
        <v>Oberneuland 37</v>
      </c>
      <c r="E74" s="9" t="str">
        <f aca="false">G74&amp;", "&amp;H74&amp;", "&amp;I74</f>
        <v>Hüneke, H. D., Landmann</v>
      </c>
      <c r="F74" s="16" t="n">
        <v>37</v>
      </c>
      <c r="G74" s="9" t="s">
        <v>396</v>
      </c>
      <c r="H74" s="9" t="s">
        <v>447</v>
      </c>
      <c r="I74" s="9" t="s">
        <v>164</v>
      </c>
      <c r="J74" s="9"/>
      <c r="K74" s="8" t="s">
        <v>448</v>
      </c>
      <c r="L74" s="9" t="str">
        <f aca="false">"https://www.openstreetmap.org/?mlat="&amp;MID(A74,1,9)&amp;"&amp;mlon="&amp;MID(B74,1,8)&amp;"#map=18/"&amp;MID(A74,1,9)&amp;"/"&amp;MID(B74,1,8)</f>
        <v>https://www.openstreetmap.org/?mlat=53.094703&amp;mlon=8.931938#map=18/53.094703/8.931938</v>
      </c>
      <c r="M74" s="9" t="str">
        <f aca="false">"https://opentopomap.org/#marker=17/"&amp;MID(A74,1,9)&amp;"/"&amp;MID(B74,1,8)</f>
        <v>https://opentopomap.org/#marker=17/53.094703/8.931938</v>
      </c>
    </row>
    <row r="75" customFormat="false" ht="14.15" hidden="false" customHeight="true" outlineLevel="0" collapsed="false">
      <c r="A75" s="8" t="s">
        <v>444</v>
      </c>
      <c r="B75" s="8" t="s">
        <v>445</v>
      </c>
      <c r="C75" s="15" t="s">
        <v>446</v>
      </c>
      <c r="D75" s="9" t="str">
        <f aca="false">"Oberneuland "&amp;F75</f>
        <v>Oberneuland 37</v>
      </c>
      <c r="E75" s="9" t="str">
        <f aca="false">G75&amp;", "&amp;H75&amp;", "&amp;I75</f>
        <v>Hüneke, Hinr., Landwirtschaftsgehülfe</v>
      </c>
      <c r="F75" s="16" t="n">
        <v>37</v>
      </c>
      <c r="G75" s="9" t="s">
        <v>396</v>
      </c>
      <c r="H75" s="9" t="s">
        <v>355</v>
      </c>
      <c r="I75" s="9" t="s">
        <v>243</v>
      </c>
      <c r="J75" s="9"/>
      <c r="K75" s="8" t="s">
        <v>448</v>
      </c>
      <c r="L75" s="9" t="str">
        <f aca="false">"https://www.openstreetmap.org/?mlat="&amp;MID(A75,1,9)&amp;"&amp;mlon="&amp;MID(B75,1,8)&amp;"#map=18/"&amp;MID(A75,1,9)&amp;"/"&amp;MID(B75,1,8)</f>
        <v>https://www.openstreetmap.org/?mlat=53.094703&amp;mlon=8.931938#map=18/53.094703/8.931938</v>
      </c>
      <c r="M75" s="9" t="str">
        <f aca="false">"https://opentopomap.org/#marker=17/"&amp;MID(A75,1,9)&amp;"/"&amp;MID(B75,1,8)</f>
        <v>https://opentopomap.org/#marker=17/53.094703/8.931938</v>
      </c>
    </row>
    <row r="76" customFormat="false" ht="14.15" hidden="false" customHeight="true" outlineLevel="0" collapsed="false">
      <c r="A76" s="8" t="s">
        <v>449</v>
      </c>
      <c r="B76" s="8" t="s">
        <v>450</v>
      </c>
      <c r="C76" s="15" t="s">
        <v>451</v>
      </c>
      <c r="D76" s="9" t="str">
        <f aca="false">"Oberneuland "&amp;F76</f>
        <v>Oberneuland 38</v>
      </c>
      <c r="E76" s="9" t="str">
        <f aca="false">G76&amp;", "&amp;H76&amp;", "&amp;I76</f>
        <v>Meyer, Lür, Landmann</v>
      </c>
      <c r="F76" s="16" t="n">
        <v>38</v>
      </c>
      <c r="G76" s="9" t="s">
        <v>241</v>
      </c>
      <c r="H76" s="9" t="s">
        <v>145</v>
      </c>
      <c r="I76" s="9" t="s">
        <v>164</v>
      </c>
      <c r="J76" s="9"/>
      <c r="K76" s="8" t="s">
        <v>452</v>
      </c>
      <c r="L76" s="9" t="str">
        <f aca="false">"https://www.openstreetmap.org/?mlat="&amp;MID(A76,1,9)&amp;"&amp;mlon="&amp;MID(B76,1,8)&amp;"#map=18/"&amp;MID(A76,1,9)&amp;"/"&amp;MID(B76,1,8)</f>
        <v>https://www.openstreetmap.org/?mlat=53.094156&amp;mlon=8.932015#map=18/53.094156/8.932015</v>
      </c>
      <c r="M76" s="9" t="str">
        <f aca="false">"https://opentopomap.org/#marker=17/"&amp;MID(A76,1,9)&amp;"/"&amp;MID(B76,1,8)</f>
        <v>https://opentopomap.org/#marker=17/53.094156/8.932015</v>
      </c>
    </row>
    <row r="77" customFormat="false" ht="14.15" hidden="false" customHeight="true" outlineLevel="0" collapsed="false">
      <c r="A77" s="8" t="s">
        <v>453</v>
      </c>
      <c r="B77" s="8" t="s">
        <v>454</v>
      </c>
      <c r="C77" s="15" t="s">
        <v>455</v>
      </c>
      <c r="D77" s="9" t="str">
        <f aca="false">"Oberneuland "&amp;F77</f>
        <v>Oberneuland 38a</v>
      </c>
      <c r="E77" s="9" t="str">
        <f aca="false">G77&amp;", "&amp;H77&amp;", "&amp;I77</f>
        <v>Debbe, Herm., Arbeiter</v>
      </c>
      <c r="F77" s="16" t="s">
        <v>456</v>
      </c>
      <c r="G77" s="9" t="s">
        <v>457</v>
      </c>
      <c r="H77" s="9" t="s">
        <v>409</v>
      </c>
      <c r="I77" s="9" t="s">
        <v>94</v>
      </c>
      <c r="J77" s="9"/>
      <c r="K77" s="8" t="s">
        <v>458</v>
      </c>
      <c r="L77" s="9" t="str">
        <f aca="false">"https://www.openstreetmap.org/?mlat="&amp;MID(A77,1,9)&amp;"&amp;mlon="&amp;MID(B77,1,8)&amp;"#map=18/"&amp;MID(A77,1,9)&amp;"/"&amp;MID(B77,1,8)</f>
        <v>https://www.openstreetmap.org/?mlat=53.094231&amp;mlon=8.93214#map=18/53.094231/8.93214</v>
      </c>
      <c r="M77" s="9" t="str">
        <f aca="false">"https://opentopomap.org/#marker=17/"&amp;MID(A77,1,9)&amp;"/"&amp;MID(B77,1,8)</f>
        <v>https://opentopomap.org/#marker=17/53.094231/8.93214</v>
      </c>
    </row>
    <row r="78" customFormat="false" ht="14.15" hidden="false" customHeight="true" outlineLevel="0" collapsed="false">
      <c r="A78" s="8" t="s">
        <v>459</v>
      </c>
      <c r="B78" s="8" t="s">
        <v>460</v>
      </c>
      <c r="C78" s="15" t="s">
        <v>461</v>
      </c>
      <c r="D78" s="9" t="str">
        <f aca="false">"Oberneuland "&amp;F78</f>
        <v>Oberneuland 38b</v>
      </c>
      <c r="E78" s="9" t="str">
        <f aca="false">G78&amp;", "&amp;H78&amp;", "&amp;I78</f>
        <v>Wagschal, Carl, Arbeiter</v>
      </c>
      <c r="F78" s="16" t="s">
        <v>462</v>
      </c>
      <c r="G78" s="9" t="s">
        <v>463</v>
      </c>
      <c r="H78" s="9" t="s">
        <v>235</v>
      </c>
      <c r="I78" s="9" t="s">
        <v>94</v>
      </c>
      <c r="J78" s="9"/>
      <c r="K78" s="8" t="s">
        <v>464</v>
      </c>
      <c r="L78" s="9" t="str">
        <f aca="false">"https://www.openstreetmap.org/?mlat="&amp;MID(A78,1,9)&amp;"&amp;mlon="&amp;MID(B78,1,8)&amp;"#map=18/"&amp;MID(A78,1,9)&amp;"/"&amp;MID(B78,1,8)</f>
        <v>https://www.openstreetmap.org/?mlat=53.09473&amp;mlon=8.933028#map=18/53.09473/8.933028</v>
      </c>
      <c r="M78" s="9" t="str">
        <f aca="false">"https://opentopomap.org/#marker=17/"&amp;MID(A78,1,9)&amp;"/"&amp;MID(B78,1,8)</f>
        <v>https://opentopomap.org/#marker=17/53.09473/8.933028</v>
      </c>
    </row>
    <row r="79" customFormat="false" ht="14.15" hidden="false" customHeight="true" outlineLevel="0" collapsed="false">
      <c r="A79" s="8" t="s">
        <v>465</v>
      </c>
      <c r="B79" s="8" t="s">
        <v>466</v>
      </c>
      <c r="C79" s="15" t="s">
        <v>467</v>
      </c>
      <c r="D79" s="9" t="str">
        <f aca="false">"Oberneuland "&amp;F79</f>
        <v>Oberneuland 39</v>
      </c>
      <c r="E79" s="9" t="str">
        <f aca="false">G79&amp;", "&amp;H79&amp;", "&amp;I79</f>
        <v>Ebert, H. G., Wirt</v>
      </c>
      <c r="F79" s="16" t="n">
        <v>39</v>
      </c>
      <c r="G79" s="9" t="s">
        <v>468</v>
      </c>
      <c r="H79" s="9" t="s">
        <v>189</v>
      </c>
      <c r="I79" s="9" t="s">
        <v>217</v>
      </c>
      <c r="J79" s="9"/>
      <c r="K79" s="8" t="s">
        <v>469</v>
      </c>
      <c r="L79" s="9" t="str">
        <f aca="false">"https://www.openstreetmap.org/?mlat="&amp;MID(A79,1,9)&amp;"&amp;mlon="&amp;MID(B79,1,8)&amp;"#map=18/"&amp;MID(A79,1,9)&amp;"/"&amp;MID(B79,1,8)</f>
        <v>https://www.openstreetmap.org/?mlat=53.09525&amp;mlon=8.93577#map=18/53.09525/8.93577</v>
      </c>
      <c r="M79" s="9" t="str">
        <f aca="false">"https://opentopomap.org/#marker=17/"&amp;MID(A79,1,9)&amp;"/"&amp;MID(B79,1,8)</f>
        <v>https://opentopomap.org/#marker=17/53.09525/8.93577</v>
      </c>
    </row>
    <row r="80" customFormat="false" ht="14.15" hidden="false" customHeight="true" outlineLevel="0" collapsed="false">
      <c r="A80" s="8" t="s">
        <v>470</v>
      </c>
      <c r="B80" s="8" t="s">
        <v>471</v>
      </c>
      <c r="C80" s="15" t="s">
        <v>472</v>
      </c>
      <c r="D80" s="9" t="str">
        <f aca="false">"Oberneuland "&amp;F80</f>
        <v>Oberneuland 40</v>
      </c>
      <c r="E80" s="9" t="str">
        <f aca="false">G80&amp;", "&amp;H80&amp;", "&amp;I80</f>
        <v>Wagschal, C. A., Landmann</v>
      </c>
      <c r="F80" s="16" t="n">
        <v>40</v>
      </c>
      <c r="G80" s="9" t="s">
        <v>463</v>
      </c>
      <c r="H80" s="9" t="s">
        <v>473</v>
      </c>
      <c r="I80" s="9" t="s">
        <v>164</v>
      </c>
      <c r="J80" s="9"/>
      <c r="K80" s="8" t="s">
        <v>474</v>
      </c>
      <c r="L80" s="9" t="str">
        <f aca="false">"https://www.openstreetmap.org/?mlat="&amp;MID(A80,1,9)&amp;"&amp;mlon="&amp;MID(B80,1,8)&amp;"#map=18/"&amp;MID(A80,1,9)&amp;"/"&amp;MID(B80,1,8)</f>
        <v>https://www.openstreetmap.org/?mlat=53.10256&amp;mlon=8.94701#map=18/53.10256/8.94701</v>
      </c>
      <c r="M80" s="9" t="str">
        <f aca="false">"https://opentopomap.org/#marker=17/"&amp;MID(A80,1,9)&amp;"/"&amp;MID(B80,1,8)</f>
        <v>https://opentopomap.org/#marker=17/53.10256/8.94701</v>
      </c>
    </row>
    <row r="81" customFormat="false" ht="14.15" hidden="false" customHeight="true" outlineLevel="0" collapsed="false">
      <c r="A81" s="8" t="s">
        <v>475</v>
      </c>
      <c r="B81" s="8" t="s">
        <v>476</v>
      </c>
      <c r="C81" s="15" t="s">
        <v>477</v>
      </c>
      <c r="D81" s="9" t="str">
        <f aca="false">"Oberneuland "&amp;F81</f>
        <v>Oberneuland 41</v>
      </c>
      <c r="E81" s="9" t="str">
        <f aca="false">G81&amp;", "&amp;H81&amp;", "&amp;I81</f>
        <v>Behrens, Bernh., Landmann</v>
      </c>
      <c r="F81" s="16" t="n">
        <v>41</v>
      </c>
      <c r="G81" s="9" t="s">
        <v>142</v>
      </c>
      <c r="H81" s="9" t="s">
        <v>478</v>
      </c>
      <c r="I81" s="9" t="s">
        <v>164</v>
      </c>
      <c r="J81" s="9"/>
      <c r="K81" s="8" t="s">
        <v>479</v>
      </c>
      <c r="L81" s="9" t="str">
        <f aca="false">"https://www.openstreetmap.org/?mlat="&amp;MID(A81,1,9)&amp;"&amp;mlon="&amp;MID(B81,1,8)&amp;"#map=18/"&amp;MID(A81,1,9)&amp;"/"&amp;MID(B81,1,8)</f>
        <v>https://www.openstreetmap.org/?mlat=53.10351&amp;mlon=8.94844#map=18/53.10351/8.94844</v>
      </c>
      <c r="M81" s="9" t="str">
        <f aca="false">"https://opentopomap.org/#marker=17/"&amp;MID(A81,1,9)&amp;"/"&amp;MID(B81,1,8)</f>
        <v>https://opentopomap.org/#marker=17/53.10351/8.94844</v>
      </c>
    </row>
    <row r="82" customFormat="false" ht="14.15" hidden="false" customHeight="true" outlineLevel="0" collapsed="false">
      <c r="A82" s="8" t="s">
        <v>480</v>
      </c>
      <c r="B82" s="8" t="s">
        <v>481</v>
      </c>
      <c r="C82" s="15" t="s">
        <v>482</v>
      </c>
      <c r="D82" s="9" t="str">
        <f aca="false">"Oberneuland "&amp;F82</f>
        <v>Oberneuland 42</v>
      </c>
      <c r="E82" s="9" t="str">
        <f aca="false">G82&amp;", "&amp;H82&amp;", "&amp;I82</f>
        <v>Blome, Friedr., Landmann</v>
      </c>
      <c r="F82" s="16" t="n">
        <v>42</v>
      </c>
      <c r="G82" s="9" t="s">
        <v>354</v>
      </c>
      <c r="H82" s="9" t="s">
        <v>483</v>
      </c>
      <c r="I82" s="9" t="s">
        <v>164</v>
      </c>
      <c r="J82" s="9"/>
      <c r="K82" s="8" t="s">
        <v>484</v>
      </c>
      <c r="L82" s="9" t="str">
        <f aca="false">"https://www.openstreetmap.org/?mlat="&amp;MID(A82,1,9)&amp;"&amp;mlon="&amp;MID(B82,1,8)&amp;"#map=18/"&amp;MID(A82,1,9)&amp;"/"&amp;MID(B82,1,8)</f>
        <v>https://www.openstreetmap.org/?mlat=53.10537&amp;mlon=8.95#map=18/53.10537/8.95</v>
      </c>
      <c r="M82" s="9" t="str">
        <f aca="false">"https://opentopomap.org/#marker=17/"&amp;MID(A82,1,9)&amp;"/"&amp;MID(B82,1,8)</f>
        <v>https://opentopomap.org/#marker=17/53.10537/8.95</v>
      </c>
    </row>
    <row r="83" customFormat="false" ht="14.15" hidden="false" customHeight="true" outlineLevel="0" collapsed="false">
      <c r="A83" s="8" t="s">
        <v>480</v>
      </c>
      <c r="B83" s="8" t="s">
        <v>481</v>
      </c>
      <c r="C83" s="15" t="s">
        <v>482</v>
      </c>
      <c r="D83" s="9" t="str">
        <f aca="false">"Oberneuland "&amp;F83</f>
        <v>Oberneuland 42</v>
      </c>
      <c r="E83" s="9" t="str">
        <f aca="false">G83&amp;", "&amp;H83&amp;", "&amp;I83</f>
        <v>Blome, Hinr., Landmann</v>
      </c>
      <c r="F83" s="16" t="n">
        <v>42</v>
      </c>
      <c r="G83" s="9" t="s">
        <v>354</v>
      </c>
      <c r="H83" s="9" t="s">
        <v>355</v>
      </c>
      <c r="I83" s="9" t="s">
        <v>164</v>
      </c>
      <c r="J83" s="9"/>
      <c r="K83" s="8" t="s">
        <v>484</v>
      </c>
      <c r="L83" s="9" t="str">
        <f aca="false">"https://www.openstreetmap.org/?mlat="&amp;MID(A83,1,9)&amp;"&amp;mlon="&amp;MID(B83,1,8)&amp;"#map=18/"&amp;MID(A83,1,9)&amp;"/"&amp;MID(B83,1,8)</f>
        <v>https://www.openstreetmap.org/?mlat=53.10537&amp;mlon=8.95#map=18/53.10537/8.95</v>
      </c>
      <c r="M83" s="9" t="str">
        <f aca="false">"https://opentopomap.org/#marker=17/"&amp;MID(A83,1,9)&amp;"/"&amp;MID(B83,1,8)</f>
        <v>https://opentopomap.org/#marker=17/53.10537/8.95</v>
      </c>
    </row>
    <row r="84" customFormat="false" ht="14.15" hidden="false" customHeight="true" outlineLevel="0" collapsed="false">
      <c r="A84" s="8" t="s">
        <v>485</v>
      </c>
      <c r="B84" s="8" t="s">
        <v>486</v>
      </c>
      <c r="C84" s="15" t="s">
        <v>487</v>
      </c>
      <c r="D84" s="9" t="str">
        <f aca="false">"Oberneuland "&amp;F84</f>
        <v>Oberneuland 43</v>
      </c>
      <c r="E84" s="9" t="str">
        <f aca="false">G84&amp;"'s "&amp;J84</f>
        <v>Hegeler's Landgut</v>
      </c>
      <c r="F84" s="16" t="n">
        <v>43</v>
      </c>
      <c r="G84" s="9" t="s">
        <v>488</v>
      </c>
      <c r="H84" s="9"/>
      <c r="I84" s="9"/>
      <c r="J84" s="9" t="s">
        <v>151</v>
      </c>
      <c r="K84" s="8" t="s">
        <v>489</v>
      </c>
      <c r="L84" s="9" t="str">
        <f aca="false">"https://www.openstreetmap.org/?mlat="&amp;MID(A84,1,9)&amp;"&amp;mlon="&amp;MID(B84,1,8)&amp;"#map=18/"&amp;MID(A84,1,9)&amp;"/"&amp;MID(B84,1,8)</f>
        <v>https://www.openstreetmap.org/?mlat=53.093424&amp;mlon=8.934286#map=18/53.093424/8.934286</v>
      </c>
      <c r="M84" s="9" t="str">
        <f aca="false">"https://opentopomap.org/#marker=17/"&amp;MID(A84,1,9)&amp;"/"&amp;MID(B84,1,8)</f>
        <v>https://opentopomap.org/#marker=17/53.093424/8.934286</v>
      </c>
    </row>
    <row r="85" customFormat="false" ht="14.15" hidden="false" customHeight="true" outlineLevel="0" collapsed="false">
      <c r="A85" s="8" t="s">
        <v>490</v>
      </c>
      <c r="B85" s="8" t="s">
        <v>491</v>
      </c>
      <c r="C85" s="15" t="s">
        <v>492</v>
      </c>
      <c r="D85" s="9" t="str">
        <f aca="false">"Oberneuland "&amp;F85</f>
        <v>Oberneuland 43a</v>
      </c>
      <c r="E85" s="9" t="str">
        <f aca="false">G85&amp;", "&amp;H85&amp;", "&amp;I85</f>
        <v>Hage, H., Hofmeier</v>
      </c>
      <c r="F85" s="16" t="s">
        <v>493</v>
      </c>
      <c r="G85" s="9" t="s">
        <v>494</v>
      </c>
      <c r="H85" s="9" t="s">
        <v>109</v>
      </c>
      <c r="I85" s="9" t="s">
        <v>183</v>
      </c>
      <c r="J85" s="9"/>
      <c r="K85" s="8" t="s">
        <v>495</v>
      </c>
      <c r="L85" s="9" t="str">
        <f aca="false">"https://www.openstreetmap.org/?mlat="&amp;MID(A85,1,9)&amp;"&amp;mlon="&amp;MID(B85,1,8)&amp;"#map=18/"&amp;MID(A85,1,9)&amp;"/"&amp;MID(B85,1,8)</f>
        <v>https://www.openstreetmap.org/?mlat=53.093593&amp;mlon=8.934056#map=18/53.093593/8.934056</v>
      </c>
      <c r="M85" s="9" t="str">
        <f aca="false">"https://opentopomap.org/#marker=17/"&amp;MID(A85,1,9)&amp;"/"&amp;MID(B85,1,8)</f>
        <v>https://opentopomap.org/#marker=17/53.093593/8.934056</v>
      </c>
    </row>
    <row r="86" customFormat="false" ht="14.15" hidden="false" customHeight="true" outlineLevel="0" collapsed="false">
      <c r="A86" s="8" t="s">
        <v>496</v>
      </c>
      <c r="B86" s="8" t="s">
        <v>497</v>
      </c>
      <c r="C86" s="15" t="s">
        <v>498</v>
      </c>
      <c r="D86" s="9" t="str">
        <f aca="false">"Oberneuland "&amp;F86</f>
        <v>Oberneuland 44</v>
      </c>
      <c r="E86" s="9" t="str">
        <f aca="false">G86&amp;", "&amp;H86&amp;", "&amp;I86</f>
        <v>Döhle, Friedr., Landmann</v>
      </c>
      <c r="F86" s="16" t="n">
        <v>44</v>
      </c>
      <c r="G86" s="9" t="s">
        <v>499</v>
      </c>
      <c r="H86" s="9" t="s">
        <v>483</v>
      </c>
      <c r="I86" s="9" t="s">
        <v>164</v>
      </c>
      <c r="J86" s="9"/>
      <c r="K86" s="8" t="s">
        <v>500</v>
      </c>
      <c r="L86" s="9" t="str">
        <f aca="false">"https://www.openstreetmap.org/?mlat="&amp;MID(A86,1,9)&amp;"&amp;mlon="&amp;MID(B86,1,8)&amp;"#map=18/"&amp;MID(A86,1,9)&amp;"/"&amp;MID(B86,1,8)</f>
        <v>https://www.openstreetmap.org/?mlat=53.10235&amp;mlon=8.94735#map=18/53.10235/8.94735</v>
      </c>
      <c r="M86" s="9" t="str">
        <f aca="false">"https://opentopomap.org/#marker=17/"&amp;MID(A86,1,9)&amp;"/"&amp;MID(B86,1,8)</f>
        <v>https://opentopomap.org/#marker=17/53.10235/8.94735</v>
      </c>
    </row>
    <row r="87" customFormat="false" ht="14.15" hidden="false" customHeight="true" outlineLevel="0" collapsed="false">
      <c r="A87" s="8" t="s">
        <v>496</v>
      </c>
      <c r="B87" s="8" t="s">
        <v>497</v>
      </c>
      <c r="C87" s="15" t="s">
        <v>498</v>
      </c>
      <c r="D87" s="9" t="str">
        <f aca="false">"Oberneuland "&amp;F87</f>
        <v>Oberneuland 44</v>
      </c>
      <c r="E87" s="9" t="str">
        <f aca="false">G87&amp;", "&amp;H87&amp;", "&amp;I87</f>
        <v>Döhle, Martin, Landmann</v>
      </c>
      <c r="F87" s="16" t="n">
        <v>44</v>
      </c>
      <c r="G87" s="9" t="s">
        <v>499</v>
      </c>
      <c r="H87" s="9" t="s">
        <v>501</v>
      </c>
      <c r="I87" s="9" t="s">
        <v>164</v>
      </c>
      <c r="J87" s="9"/>
      <c r="K87" s="8" t="s">
        <v>500</v>
      </c>
      <c r="L87" s="9" t="str">
        <f aca="false">"https://www.openstreetmap.org/?mlat="&amp;MID(A87,1,9)&amp;"&amp;mlon="&amp;MID(B87,1,8)&amp;"#map=18/"&amp;MID(A87,1,9)&amp;"/"&amp;MID(B87,1,8)</f>
        <v>https://www.openstreetmap.org/?mlat=53.10235&amp;mlon=8.94735#map=18/53.10235/8.94735</v>
      </c>
      <c r="M87" s="9" t="str">
        <f aca="false">"https://opentopomap.org/#marker=17/"&amp;MID(A87,1,9)&amp;"/"&amp;MID(B87,1,8)</f>
        <v>https://opentopomap.org/#marker=17/53.10235/8.94735</v>
      </c>
    </row>
    <row r="88" customFormat="false" ht="14.15" hidden="false" customHeight="true" outlineLevel="0" collapsed="false">
      <c r="A88" s="8" t="s">
        <v>502</v>
      </c>
      <c r="B88" s="8" t="s">
        <v>503</v>
      </c>
      <c r="C88" s="15" t="s">
        <v>504</v>
      </c>
      <c r="D88" s="9" t="str">
        <f aca="false">"Oberneuland "&amp;F88</f>
        <v>Oberneuland 44b</v>
      </c>
      <c r="E88" s="9" t="str">
        <f aca="false">G88&amp;", "&amp;H88&amp;", "&amp;I88</f>
        <v>Behrens, Fritz, Arbeiter</v>
      </c>
      <c r="F88" s="16" t="s">
        <v>505</v>
      </c>
      <c r="G88" s="9" t="s">
        <v>142</v>
      </c>
      <c r="H88" s="9" t="s">
        <v>506</v>
      </c>
      <c r="I88" s="9" t="s">
        <v>94</v>
      </c>
      <c r="J88" s="9"/>
      <c r="K88" s="8" t="s">
        <v>507</v>
      </c>
      <c r="L88" s="9" t="str">
        <f aca="false">"https://www.openstreetmap.org/?mlat="&amp;MID(A88,1,9)&amp;"&amp;mlon="&amp;MID(B88,1,8)&amp;"#map=18/"&amp;MID(A88,1,9)&amp;"/"&amp;MID(B88,1,8)</f>
        <v>https://www.openstreetmap.org/?mlat=53.107357&amp;mlon=8.955766#map=18/53.107357/8.955766</v>
      </c>
      <c r="M88" s="9" t="str">
        <f aca="false">"https://opentopomap.org/#marker=17/"&amp;MID(A88,1,9)&amp;"/"&amp;MID(B88,1,8)</f>
        <v>https://opentopomap.org/#marker=17/53.107357/8.955766</v>
      </c>
    </row>
    <row r="89" customFormat="false" ht="14.15" hidden="false" customHeight="true" outlineLevel="0" collapsed="false">
      <c r="A89" s="8" t="s">
        <v>508</v>
      </c>
      <c r="B89" s="8" t="s">
        <v>509</v>
      </c>
      <c r="C89" s="15" t="s">
        <v>510</v>
      </c>
      <c r="D89" s="9" t="str">
        <f aca="false">"Oberneuland "&amp;F89</f>
        <v>Oberneuland 44c</v>
      </c>
      <c r="E89" s="9" t="str">
        <f aca="false">G89&amp;", "&amp;H89&amp;", "&amp;I89</f>
        <v>Binnemann, D., Arbeiter</v>
      </c>
      <c r="F89" s="16" t="s">
        <v>511</v>
      </c>
      <c r="G89" s="9" t="s">
        <v>512</v>
      </c>
      <c r="H89" s="9" t="s">
        <v>263</v>
      </c>
      <c r="I89" s="9" t="s">
        <v>94</v>
      </c>
      <c r="J89" s="9"/>
      <c r="K89" s="8" t="s">
        <v>513</v>
      </c>
      <c r="L89" s="9" t="str">
        <f aca="false">"https://www.openstreetmap.org/?mlat="&amp;MID(A89,1,9)&amp;"&amp;mlon="&amp;MID(B89,1,8)&amp;"#map=18/"&amp;MID(A89,1,9)&amp;"/"&amp;MID(B89,1,8)</f>
        <v>https://www.openstreetmap.org/?mlat=53.107384&amp;mlon=8.955577#map=18/53.107384/8.955577</v>
      </c>
      <c r="M89" s="9" t="str">
        <f aca="false">"https://opentopomap.org/#marker=17/"&amp;MID(A89,1,9)&amp;"/"&amp;MID(B89,1,8)</f>
        <v>https://opentopomap.org/#marker=17/53.107384/8.955577</v>
      </c>
    </row>
    <row r="90" customFormat="false" ht="14.15" hidden="false" customHeight="true" outlineLevel="0" collapsed="false">
      <c r="A90" s="8" t="s">
        <v>514</v>
      </c>
      <c r="B90" s="8" t="s">
        <v>515</v>
      </c>
      <c r="C90" s="15" t="s">
        <v>516</v>
      </c>
      <c r="D90" s="9" t="str">
        <f aca="false">"Oberneuland "&amp;F90</f>
        <v>Oberneuland 45</v>
      </c>
      <c r="E90" s="9" t="str">
        <f aca="false">G90&amp;", "&amp;H90&amp;", "&amp;I90</f>
        <v>Brüning, Hinr., Landmann</v>
      </c>
      <c r="F90" s="16" t="n">
        <v>45</v>
      </c>
      <c r="G90" s="9" t="s">
        <v>517</v>
      </c>
      <c r="H90" s="9" t="s">
        <v>355</v>
      </c>
      <c r="I90" s="9" t="s">
        <v>164</v>
      </c>
      <c r="J90" s="9"/>
      <c r="K90" s="8" t="s">
        <v>518</v>
      </c>
      <c r="L90" s="9" t="str">
        <f aca="false">"https://www.openstreetmap.org/?mlat="&amp;MID(A90,1,9)&amp;"&amp;mlon="&amp;MID(B90,1,8)&amp;"#map=18/"&amp;MID(A90,1,9)&amp;"/"&amp;MID(B90,1,8)</f>
        <v>https://www.openstreetmap.org/?mlat=53.1031&amp;mlon=8.94862#map=18/53.1031/8.94862</v>
      </c>
      <c r="M90" s="9" t="str">
        <f aca="false">"https://opentopomap.org/#marker=17/"&amp;MID(A90,1,9)&amp;"/"&amp;MID(B90,1,8)</f>
        <v>https://opentopomap.org/#marker=17/53.1031/8.94862</v>
      </c>
    </row>
    <row r="91" customFormat="false" ht="14.15" hidden="false" customHeight="true" outlineLevel="0" collapsed="false">
      <c r="A91" s="8" t="s">
        <v>514</v>
      </c>
      <c r="B91" s="8" t="s">
        <v>515</v>
      </c>
      <c r="C91" s="15" t="s">
        <v>516</v>
      </c>
      <c r="D91" s="9" t="str">
        <f aca="false">"Oberneuland "&amp;F91</f>
        <v>Oberneuland 45</v>
      </c>
      <c r="E91" s="9" t="str">
        <f aca="false">G91&amp;", "&amp;H91</f>
        <v>Massolle, Schreiber</v>
      </c>
      <c r="F91" s="16" t="n">
        <v>45</v>
      </c>
      <c r="G91" s="9" t="s">
        <v>519</v>
      </c>
      <c r="H91" s="9" t="s">
        <v>520</v>
      </c>
      <c r="I91" s="9"/>
      <c r="J91" s="9"/>
      <c r="K91" s="8" t="s">
        <v>518</v>
      </c>
      <c r="L91" s="9" t="str">
        <f aca="false">"https://www.openstreetmap.org/?mlat="&amp;MID(A91,1,9)&amp;"&amp;mlon="&amp;MID(B91,1,8)&amp;"#map=18/"&amp;MID(A91,1,9)&amp;"/"&amp;MID(B91,1,8)</f>
        <v>https://www.openstreetmap.org/?mlat=53.1031&amp;mlon=8.94862#map=18/53.1031/8.94862</v>
      </c>
      <c r="M91" s="9" t="str">
        <f aca="false">"https://opentopomap.org/#marker=17/"&amp;MID(A91,1,9)&amp;"/"&amp;MID(B91,1,8)</f>
        <v>https://opentopomap.org/#marker=17/53.1031/8.94862</v>
      </c>
    </row>
    <row r="92" customFormat="false" ht="14.15" hidden="false" customHeight="true" outlineLevel="0" collapsed="false">
      <c r="A92" s="8" t="s">
        <v>521</v>
      </c>
      <c r="B92" s="8" t="s">
        <v>522</v>
      </c>
      <c r="C92" s="15" t="s">
        <v>523</v>
      </c>
      <c r="D92" s="9" t="str">
        <f aca="false">"Oberneuland "&amp;F92</f>
        <v>Oberneuland 45c</v>
      </c>
      <c r="E92" s="9" t="str">
        <f aca="false">G92&amp;", "&amp;H92&amp;", "&amp;I92</f>
        <v>Fauerbach, Joh., Arbeiter</v>
      </c>
      <c r="F92" s="16" t="s">
        <v>524</v>
      </c>
      <c r="G92" s="9" t="s">
        <v>525</v>
      </c>
      <c r="H92" s="9" t="s">
        <v>143</v>
      </c>
      <c r="I92" s="9" t="s">
        <v>94</v>
      </c>
      <c r="J92" s="9"/>
      <c r="K92" s="8" t="s">
        <v>526</v>
      </c>
      <c r="L92" s="9" t="str">
        <f aca="false">"https://www.openstreetmap.org/?mlat="&amp;MID(A92,1,9)&amp;"&amp;mlon="&amp;MID(B92,1,8)&amp;"#map=18/"&amp;MID(A92,1,9)&amp;"/"&amp;MID(B92,1,8)</f>
        <v>https://www.openstreetmap.org/?mlat=53.107552&amp;mlon=8.955069#map=18/53.107552/8.955069</v>
      </c>
      <c r="M92" s="9" t="str">
        <f aca="false">"https://opentopomap.org/#marker=17/"&amp;MID(A92,1,9)&amp;"/"&amp;MID(B92,1,8)</f>
        <v>https://opentopomap.org/#marker=17/53.107552/8.955069</v>
      </c>
    </row>
    <row r="93" customFormat="false" ht="14.15" hidden="false" customHeight="true" outlineLevel="0" collapsed="false">
      <c r="A93" s="8" t="s">
        <v>527</v>
      </c>
      <c r="B93" s="8" t="s">
        <v>528</v>
      </c>
      <c r="C93" s="15" t="s">
        <v>529</v>
      </c>
      <c r="D93" s="9" t="str">
        <f aca="false">"Oberneuland "&amp;F93</f>
        <v>Oberneuland 46</v>
      </c>
      <c r="E93" s="9" t="str">
        <f aca="false">G93&amp;", "&amp;H93&amp;", "&amp;I93</f>
        <v>Friedrichs, Herm., Landmann</v>
      </c>
      <c r="F93" s="16" t="n">
        <v>46</v>
      </c>
      <c r="G93" s="9" t="s">
        <v>530</v>
      </c>
      <c r="H93" s="9" t="s">
        <v>409</v>
      </c>
      <c r="I93" s="9" t="s">
        <v>164</v>
      </c>
      <c r="J93" s="9"/>
      <c r="K93" s="8" t="s">
        <v>531</v>
      </c>
      <c r="L93" s="9" t="str">
        <f aca="false">"https://www.openstreetmap.org/?mlat="&amp;MID(A93,1,9)&amp;"&amp;mlon="&amp;MID(B93,1,8)&amp;"#map=18/"&amp;MID(A93,1,9)&amp;"/"&amp;MID(B93,1,8)</f>
        <v>https://www.openstreetmap.org/?mlat=53.092732&amp;mlon=8.934664#map=18/53.092732/8.934664</v>
      </c>
      <c r="M93" s="9" t="str">
        <f aca="false">"https://opentopomap.org/#marker=17/"&amp;MID(A93,1,9)&amp;"/"&amp;MID(B93,1,8)</f>
        <v>https://opentopomap.org/#marker=17/53.092732/8.934664</v>
      </c>
    </row>
    <row r="94" customFormat="false" ht="14.15" hidden="false" customHeight="true" outlineLevel="0" collapsed="false">
      <c r="A94" s="8" t="s">
        <v>527</v>
      </c>
      <c r="B94" s="8" t="s">
        <v>528</v>
      </c>
      <c r="C94" s="15" t="s">
        <v>529</v>
      </c>
      <c r="D94" s="9" t="str">
        <f aca="false">"Oberneuland "&amp;F94</f>
        <v>Oberneuland 46</v>
      </c>
      <c r="E94" s="9" t="str">
        <f aca="false">G94&amp;", "&amp;H94&amp;", "&amp;I94</f>
        <v>Schuhmacher, Aug., Wwe.</v>
      </c>
      <c r="F94" s="16" t="n">
        <v>46</v>
      </c>
      <c r="G94" s="9" t="s">
        <v>532</v>
      </c>
      <c r="H94" s="9" t="s">
        <v>533</v>
      </c>
      <c r="I94" s="9" t="s">
        <v>91</v>
      </c>
      <c r="J94" s="9"/>
      <c r="K94" s="8" t="s">
        <v>531</v>
      </c>
      <c r="L94" s="9" t="str">
        <f aca="false">"https://www.openstreetmap.org/?mlat="&amp;MID(A94,1,9)&amp;"&amp;mlon="&amp;MID(B94,1,8)&amp;"#map=18/"&amp;MID(A94,1,9)&amp;"/"&amp;MID(B94,1,8)</f>
        <v>https://www.openstreetmap.org/?mlat=53.092732&amp;mlon=8.934664#map=18/53.092732/8.934664</v>
      </c>
      <c r="M94" s="9" t="str">
        <f aca="false">"https://opentopomap.org/#marker=17/"&amp;MID(A94,1,9)&amp;"/"&amp;MID(B94,1,8)</f>
        <v>https://opentopomap.org/#marker=17/53.092732/8.934664</v>
      </c>
    </row>
    <row r="95" customFormat="false" ht="14.15" hidden="false" customHeight="true" outlineLevel="0" collapsed="false">
      <c r="A95" s="8" t="s">
        <v>534</v>
      </c>
      <c r="B95" s="8" t="s">
        <v>535</v>
      </c>
      <c r="C95" s="15" t="s">
        <v>536</v>
      </c>
      <c r="D95" s="9" t="str">
        <f aca="false">"Oberneuland "&amp;F95</f>
        <v>Oberneuland 47</v>
      </c>
      <c r="E95" s="9" t="str">
        <f aca="false">G95&amp;", "&amp;H95&amp;", "&amp;I95</f>
        <v>Klüver, Hinr. jun., Landmann</v>
      </c>
      <c r="F95" s="16" t="n">
        <v>47</v>
      </c>
      <c r="G95" s="9" t="s">
        <v>537</v>
      </c>
      <c r="H95" s="9" t="s">
        <v>538</v>
      </c>
      <c r="I95" s="9" t="s">
        <v>164</v>
      </c>
      <c r="J95" s="9"/>
      <c r="K95" s="8" t="s">
        <v>539</v>
      </c>
      <c r="L95" s="9" t="str">
        <f aca="false">"https://www.openstreetmap.org/?mlat="&amp;MID(A95,1,9)&amp;"&amp;mlon="&amp;MID(B95,1,8)&amp;"#map=18/"&amp;MID(A95,1,9)&amp;"/"&amp;MID(B95,1,8)</f>
        <v>https://www.openstreetmap.org/?mlat=53.092502&amp;mlon=8.93503#map=18/53.092502/8.93503</v>
      </c>
      <c r="M95" s="9" t="str">
        <f aca="false">"https://opentopomap.org/#marker=17/"&amp;MID(A95,1,9)&amp;"/"&amp;MID(B95,1,8)</f>
        <v>https://opentopomap.org/#marker=17/53.092502/8.93503</v>
      </c>
    </row>
    <row r="96" customFormat="false" ht="14.15" hidden="false" customHeight="true" outlineLevel="0" collapsed="false">
      <c r="A96" s="8" t="s">
        <v>534</v>
      </c>
      <c r="B96" s="8" t="s">
        <v>535</v>
      </c>
      <c r="C96" s="15" t="s">
        <v>536</v>
      </c>
      <c r="D96" s="9" t="str">
        <f aca="false">"Oberneuland "&amp;F96</f>
        <v>Oberneuland 47</v>
      </c>
      <c r="E96" s="9" t="str">
        <f aca="false">G96&amp;", "&amp;H96&amp;", "&amp;I96</f>
        <v>Klüver, Hinr. sen., Landmann</v>
      </c>
      <c r="F96" s="16" t="n">
        <v>47</v>
      </c>
      <c r="G96" s="9" t="s">
        <v>537</v>
      </c>
      <c r="H96" s="9" t="s">
        <v>540</v>
      </c>
      <c r="I96" s="9" t="s">
        <v>164</v>
      </c>
      <c r="J96" s="9"/>
      <c r="K96" s="8" t="s">
        <v>539</v>
      </c>
      <c r="L96" s="9" t="str">
        <f aca="false">"https://www.openstreetmap.org/?mlat="&amp;MID(A96,1,9)&amp;"&amp;mlon="&amp;MID(B96,1,8)&amp;"#map=18/"&amp;MID(A96,1,9)&amp;"/"&amp;MID(B96,1,8)</f>
        <v>https://www.openstreetmap.org/?mlat=53.092502&amp;mlon=8.93503#map=18/53.092502/8.93503</v>
      </c>
      <c r="M96" s="9" t="str">
        <f aca="false">"https://opentopomap.org/#marker=17/"&amp;MID(A96,1,9)&amp;"/"&amp;MID(B96,1,8)</f>
        <v>https://opentopomap.org/#marker=17/53.092502/8.93503</v>
      </c>
    </row>
    <row r="97" customFormat="false" ht="14.15" hidden="false" customHeight="true" outlineLevel="0" collapsed="false">
      <c r="A97" s="8" t="s">
        <v>541</v>
      </c>
      <c r="B97" s="8" t="s">
        <v>542</v>
      </c>
      <c r="C97" s="15" t="s">
        <v>543</v>
      </c>
      <c r="D97" s="9" t="str">
        <f aca="false">"Oberneuland "&amp;F97</f>
        <v>Oberneuland 47b</v>
      </c>
      <c r="E97" s="9" t="str">
        <f aca="false">G97&amp;", "&amp;H97&amp;", "&amp;J97</f>
        <v>Hilken, Dan., Kolonialwarenhandlung</v>
      </c>
      <c r="F97" s="16" t="s">
        <v>544</v>
      </c>
      <c r="G97" s="9" t="s">
        <v>262</v>
      </c>
      <c r="H97" s="9" t="s">
        <v>545</v>
      </c>
      <c r="I97" s="9" t="s">
        <v>546</v>
      </c>
      <c r="J97" s="9" t="s">
        <v>547</v>
      </c>
      <c r="K97" s="8" t="s">
        <v>548</v>
      </c>
      <c r="L97" s="9" t="str">
        <f aca="false">"https://www.openstreetmap.org/?mlat="&amp;MID(A97,1,9)&amp;"&amp;mlon="&amp;MID(B97,1,8)&amp;"#map=18/"&amp;MID(A97,1,9)&amp;"/"&amp;MID(B97,1,8)</f>
        <v>https://www.openstreetmap.org/?mlat=53.091681&amp;mlon=8.935586#map=18/53.091681/8.935586</v>
      </c>
      <c r="M97" s="9" t="str">
        <f aca="false">"https://opentopomap.org/#marker=17/"&amp;MID(A97,1,9)&amp;"/"&amp;MID(B97,1,8)</f>
        <v>https://opentopomap.org/#marker=17/53.091681/8.935586</v>
      </c>
    </row>
    <row r="98" customFormat="false" ht="14.15" hidden="false" customHeight="true" outlineLevel="0" collapsed="false">
      <c r="A98" s="8" t="s">
        <v>549</v>
      </c>
      <c r="B98" s="8" t="s">
        <v>550</v>
      </c>
      <c r="C98" s="15" t="s">
        <v>551</v>
      </c>
      <c r="D98" s="9" t="str">
        <f aca="false">"Oberneuland "&amp;F98</f>
        <v>Oberneuland 47c</v>
      </c>
      <c r="E98" s="9" t="str">
        <f aca="false">G98&amp;", "&amp;H98&amp;", "&amp;I98</f>
        <v>Binnemann, H., Arbeiter</v>
      </c>
      <c r="F98" s="16" t="s">
        <v>552</v>
      </c>
      <c r="G98" s="9" t="s">
        <v>512</v>
      </c>
      <c r="H98" s="9" t="s">
        <v>109</v>
      </c>
      <c r="I98" s="9" t="s">
        <v>94</v>
      </c>
      <c r="J98" s="9"/>
      <c r="K98" s="8" t="s">
        <v>553</v>
      </c>
      <c r="L98" s="9" t="str">
        <f aca="false">"https://www.openstreetmap.org/?mlat="&amp;MID(A98,1,9)&amp;"&amp;mlon="&amp;MID(B98,1,8)&amp;"#map=18/"&amp;MID(A98,1,9)&amp;"/"&amp;MID(B98,1,8)</f>
        <v>https://www.openstreetmap.org/?mlat=53.091608&amp;mlon=8.935774#map=18/53.091608/8.935774</v>
      </c>
      <c r="M98" s="9" t="str">
        <f aca="false">"https://opentopomap.org/#marker=17/"&amp;MID(A98,1,9)&amp;"/"&amp;MID(B98,1,8)</f>
        <v>https://opentopomap.org/#marker=17/53.091608/8.935774</v>
      </c>
    </row>
    <row r="99" customFormat="false" ht="14.15" hidden="false" customHeight="true" outlineLevel="0" collapsed="false">
      <c r="A99" s="8" t="s">
        <v>554</v>
      </c>
      <c r="B99" s="8" t="s">
        <v>555</v>
      </c>
      <c r="C99" s="15" t="s">
        <v>556</v>
      </c>
      <c r="D99" s="9" t="str">
        <f aca="false">"Oberneuland "&amp;F99</f>
        <v>Oberneuland 47d</v>
      </c>
      <c r="E99" s="9" t="str">
        <f aca="false">G99&amp;", "&amp;H99&amp;", "&amp;I99</f>
        <v>Schlawinsky, W., Zimmermann</v>
      </c>
      <c r="F99" s="16" t="s">
        <v>557</v>
      </c>
      <c r="G99" s="9" t="s">
        <v>558</v>
      </c>
      <c r="H99" s="9" t="s">
        <v>559</v>
      </c>
      <c r="I99" s="9" t="s">
        <v>137</v>
      </c>
      <c r="J99" s="9"/>
      <c r="K99" s="8" t="s">
        <v>560</v>
      </c>
      <c r="L99" s="9" t="str">
        <f aca="false">"https://www.openstreetmap.org/?mlat="&amp;MID(A99,1,9)&amp;"&amp;mlon="&amp;MID(B99,1,8)&amp;"#map=18/"&amp;MID(A99,1,9)&amp;"/"&amp;MID(B99,1,8)</f>
        <v>https://www.openstreetmap.org/?mlat=53.091642&amp;mlon=8.935691#map=18/53.091642/8.935691</v>
      </c>
      <c r="M99" s="9" t="str">
        <f aca="false">"https://opentopomap.org/#marker=17/"&amp;MID(A99,1,9)&amp;"/"&amp;MID(B99,1,8)</f>
        <v>https://opentopomap.org/#marker=17/53.091642/8.935691</v>
      </c>
    </row>
    <row r="100" customFormat="false" ht="14.15" hidden="false" customHeight="true" outlineLevel="0" collapsed="false">
      <c r="A100" s="8" t="s">
        <v>561</v>
      </c>
      <c r="B100" s="8" t="s">
        <v>562</v>
      </c>
      <c r="C100" s="15" t="s">
        <v>563</v>
      </c>
      <c r="D100" s="9" t="str">
        <f aca="false">"Oberneuland "&amp;F100</f>
        <v>Oberneuland 48</v>
      </c>
      <c r="E100" s="9" t="str">
        <f aca="false">G100&amp;", "&amp;H100&amp;", "&amp;I100</f>
        <v>Seekamp, Heinr., Landmann</v>
      </c>
      <c r="F100" s="16" t="n">
        <v>48</v>
      </c>
      <c r="G100" s="9" t="s">
        <v>564</v>
      </c>
      <c r="H100" s="9" t="s">
        <v>102</v>
      </c>
      <c r="I100" s="9" t="s">
        <v>164</v>
      </c>
      <c r="J100" s="9"/>
      <c r="K100" s="8" t="s">
        <v>565</v>
      </c>
      <c r="L100" s="9" t="str">
        <f aca="false">"https://www.openstreetmap.org/?mlat="&amp;MID(A100,1,9)&amp;"&amp;mlon="&amp;MID(B100,1,8)&amp;"#map=18/"&amp;MID(A100,1,9)&amp;"/"&amp;MID(B100,1,8)</f>
        <v>https://www.openstreetmap.org/?mlat=53.09177&amp;mlon=8.93642#map=18/53.09177/8.93642</v>
      </c>
      <c r="M100" s="9" t="str">
        <f aca="false">"https://opentopomap.org/#marker=17/"&amp;MID(A100,1,9)&amp;"/"&amp;MID(B100,1,8)</f>
        <v>https://opentopomap.org/#marker=17/53.09177/8.93642</v>
      </c>
    </row>
    <row r="101" customFormat="false" ht="14.15" hidden="false" customHeight="true" outlineLevel="0" collapsed="false">
      <c r="A101" s="8" t="s">
        <v>566</v>
      </c>
      <c r="B101" s="8" t="s">
        <v>567</v>
      </c>
      <c r="C101" s="15" t="s">
        <v>568</v>
      </c>
      <c r="D101" s="9" t="str">
        <f aca="false">"Oberneuland "&amp;F101</f>
        <v>Oberneuland 49</v>
      </c>
      <c r="E101" s="9" t="str">
        <f aca="false">G101&amp;", "&amp;H101&amp;", "&amp;I101&amp;", "&amp;J101</f>
        <v>Dannhauser, J. H., Wirt, Kolonialwarenhandlung</v>
      </c>
      <c r="F101" s="16" t="n">
        <v>49</v>
      </c>
      <c r="G101" s="9" t="s">
        <v>569</v>
      </c>
      <c r="H101" s="9" t="s">
        <v>570</v>
      </c>
      <c r="I101" s="9" t="s">
        <v>217</v>
      </c>
      <c r="J101" s="9" t="s">
        <v>547</v>
      </c>
      <c r="K101" s="8" t="s">
        <v>571</v>
      </c>
      <c r="L101" s="9" t="str">
        <f aca="false">"https://www.openstreetmap.org/?mlat="&amp;MID(A101,1,9)&amp;"&amp;mlon="&amp;MID(B101,1,8)&amp;"#map=18/"&amp;MID(A101,1,9)&amp;"/"&amp;MID(B101,1,8)</f>
        <v>https://www.openstreetmap.org/?mlat=53.091172&amp;mlon=8.937031#map=18/53.091172/8.937031</v>
      </c>
      <c r="M101" s="9" t="str">
        <f aca="false">"https://opentopomap.org/#marker=17/"&amp;MID(A101,1,9)&amp;"/"&amp;MID(B101,1,8)</f>
        <v>https://opentopomap.org/#marker=17/53.091172/8.937031</v>
      </c>
    </row>
    <row r="102" customFormat="false" ht="14.15" hidden="false" customHeight="true" outlineLevel="0" collapsed="false">
      <c r="A102" s="8" t="s">
        <v>572</v>
      </c>
      <c r="B102" s="8" t="s">
        <v>573</v>
      </c>
      <c r="C102" s="15" t="s">
        <v>574</v>
      </c>
      <c r="D102" s="9" t="str">
        <f aca="false">"Oberneuland "&amp;F102</f>
        <v>Oberneuland 49a</v>
      </c>
      <c r="E102" s="9" t="str">
        <f aca="false">G102&amp;", "&amp;H102&amp;", "&amp;I102</f>
        <v>Junge, Joh., Wwe.</v>
      </c>
      <c r="F102" s="16" t="s">
        <v>575</v>
      </c>
      <c r="G102" s="9" t="s">
        <v>576</v>
      </c>
      <c r="H102" s="9" t="s">
        <v>143</v>
      </c>
      <c r="I102" s="9" t="s">
        <v>91</v>
      </c>
      <c r="J102" s="9"/>
      <c r="K102" s="8" t="s">
        <v>577</v>
      </c>
      <c r="L102" s="9" t="str">
        <f aca="false">"https://www.openstreetmap.org/?mlat="&amp;MID(A102,1,9)&amp;"&amp;mlon="&amp;MID(B102,1,8)&amp;"#map=18/"&amp;MID(A102,1,9)&amp;"/"&amp;MID(B102,1,8)</f>
        <v>https://www.openstreetmap.org/?mlat=53.091281&amp;mlon=8.936562#map=18/53.091281/8.936562</v>
      </c>
      <c r="M102" s="9" t="str">
        <f aca="false">"https://opentopomap.org/#marker=17/"&amp;MID(A102,1,9)&amp;"/"&amp;MID(B102,1,8)</f>
        <v>https://opentopomap.org/#marker=17/53.091281/8.936562</v>
      </c>
    </row>
    <row r="103" customFormat="false" ht="14.15" hidden="false" customHeight="true" outlineLevel="0" collapsed="false">
      <c r="A103" s="8" t="s">
        <v>578</v>
      </c>
      <c r="B103" s="8" t="s">
        <v>579</v>
      </c>
      <c r="C103" s="15" t="s">
        <v>580</v>
      </c>
      <c r="D103" s="9" t="str">
        <f aca="false">"Oberneuland "&amp;F103</f>
        <v>Oberneuland 49b</v>
      </c>
      <c r="E103" s="9" t="str">
        <f aca="false">G103&amp;", "&amp;H103&amp;", "&amp;I103</f>
        <v>Meyer, W., Maschinenmeister</v>
      </c>
      <c r="F103" s="16" t="s">
        <v>581</v>
      </c>
      <c r="G103" s="9" t="s">
        <v>241</v>
      </c>
      <c r="H103" s="9" t="s">
        <v>559</v>
      </c>
      <c r="I103" s="9" t="s">
        <v>582</v>
      </c>
      <c r="J103" s="9"/>
      <c r="K103" s="8" t="s">
        <v>583</v>
      </c>
      <c r="L103" s="9" t="str">
        <f aca="false">"https://www.openstreetmap.org/?mlat="&amp;MID(A103,1,9)&amp;"&amp;mlon="&amp;MID(B103,1,8)&amp;"#map=18/"&amp;MID(A103,1,9)&amp;"/"&amp;MID(B103,1,8)</f>
        <v>https://www.openstreetmap.org/?mlat=53.091218&amp;mlon=8.936709#map=18/53.091218/8.936709</v>
      </c>
      <c r="M103" s="9" t="str">
        <f aca="false">"https://opentopomap.org/#marker=17/"&amp;MID(A103,1,9)&amp;"/"&amp;MID(B103,1,8)</f>
        <v>https://opentopomap.org/#marker=17/53.091218/8.936709</v>
      </c>
    </row>
    <row r="104" s="9" customFormat="true" ht="14.15" hidden="false" customHeight="true" outlineLevel="0" collapsed="false">
      <c r="A104" s="8" t="s">
        <v>584</v>
      </c>
      <c r="B104" s="8" t="s">
        <v>585</v>
      </c>
      <c r="C104" s="15" t="s">
        <v>586</v>
      </c>
      <c r="D104" s="9" t="str">
        <f aca="false">"Oberneuland "&amp;F104</f>
        <v>Oberneuland 50</v>
      </c>
      <c r="E104" s="9" t="str">
        <f aca="false">G104</f>
        <v>Kirche</v>
      </c>
      <c r="F104" s="16" t="n">
        <v>50</v>
      </c>
      <c r="G104" s="9" t="s">
        <v>587</v>
      </c>
      <c r="K104" s="8" t="s">
        <v>588</v>
      </c>
      <c r="L104" s="9" t="str">
        <f aca="false">"https://www.openstreetmap.org/?mlat="&amp;MID(A104,1,9)&amp;"&amp;mlon="&amp;MID(B104,1,8)&amp;"#map=18/"&amp;MID(A104,1,9)&amp;"/"&amp;MID(B104,1,8)</f>
        <v>https://www.openstreetmap.org/?mlat=53.091331&amp;mlon=8.937867#map=18/53.091331/8.937867</v>
      </c>
      <c r="M104" s="9" t="str">
        <f aca="false">"https://opentopomap.org/#marker=17/"&amp;MID(A104,1,9)&amp;"/"&amp;MID(B104,1,8)</f>
        <v>https://opentopomap.org/#marker=17/53.091331/8.937867</v>
      </c>
      <c r="AMI104" s="0"/>
      <c r="AMJ104" s="0"/>
    </row>
    <row r="105" s="9" customFormat="true" ht="14.15" hidden="false" customHeight="true" outlineLevel="0" collapsed="false">
      <c r="A105" s="8" t="s">
        <v>589</v>
      </c>
      <c r="B105" s="8" t="s">
        <v>590</v>
      </c>
      <c r="C105" s="15" t="s">
        <v>591</v>
      </c>
      <c r="D105" s="9" t="str">
        <f aca="false">"Oberneuland "&amp;F105</f>
        <v>Oberneuland 51</v>
      </c>
      <c r="E105" s="9" t="str">
        <f aca="false">G105</f>
        <v>Schule</v>
      </c>
      <c r="F105" s="16" t="n">
        <v>51</v>
      </c>
      <c r="G105" s="9" t="s">
        <v>592</v>
      </c>
      <c r="K105" s="8" t="s">
        <v>593</v>
      </c>
      <c r="L105" s="9" t="str">
        <f aca="false">"https://www.openstreetmap.org/?mlat="&amp;MID(A105,1,9)&amp;"&amp;mlon="&amp;MID(B105,1,8)&amp;"#map=18/"&amp;MID(A105,1,9)&amp;"/"&amp;MID(B105,1,8)</f>
        <v>https://www.openstreetmap.org/?mlat=53.09095&amp;mlon=8.93746#map=18/53.09095/8.93746</v>
      </c>
      <c r="M105" s="9" t="str">
        <f aca="false">"https://opentopomap.org/#marker=17/"&amp;MID(A105,1,9)&amp;"/"&amp;MID(B105,1,8)</f>
        <v>https://opentopomap.org/#marker=17/53.09095/8.93746</v>
      </c>
      <c r="AMI105" s="0"/>
      <c r="AMJ105" s="0"/>
    </row>
    <row r="106" customFormat="false" ht="14.15" hidden="false" customHeight="true" outlineLevel="0" collapsed="false">
      <c r="A106" s="8" t="s">
        <v>594</v>
      </c>
      <c r="B106" s="8" t="s">
        <v>595</v>
      </c>
      <c r="C106" s="15" t="s">
        <v>596</v>
      </c>
      <c r="D106" s="9" t="str">
        <f aca="false">"Oberneuland "&amp;F106</f>
        <v>Oberneuland 52</v>
      </c>
      <c r="E106" s="9" t="str">
        <f aca="false">G106&amp;", "&amp;H106&amp;", "&amp;I106</f>
        <v>Holthoff, F. A. E., Prediger</v>
      </c>
      <c r="F106" s="16" t="n">
        <v>52</v>
      </c>
      <c r="G106" s="9" t="s">
        <v>597</v>
      </c>
      <c r="H106" s="9" t="s">
        <v>598</v>
      </c>
      <c r="I106" s="9" t="s">
        <v>599</v>
      </c>
      <c r="J106" s="9"/>
      <c r="K106" s="8" t="s">
        <v>600</v>
      </c>
      <c r="L106" s="9" t="str">
        <f aca="false">"https://www.openstreetmap.org/?mlat="&amp;MID(A106,1,9)&amp;"&amp;mlon="&amp;MID(B106,1,8)&amp;"#map=18/"&amp;MID(A106,1,9)&amp;"/"&amp;MID(B106,1,8)</f>
        <v>https://www.openstreetmap.org/?mlat=53.09129&amp;mlon=8.93864#map=18/53.09129/8.93864</v>
      </c>
      <c r="M106" s="9" t="str">
        <f aca="false">"https://opentopomap.org/#marker=17/"&amp;MID(A106,1,9)&amp;"/"&amp;MID(B106,1,8)</f>
        <v>https://opentopomap.org/#marker=17/53.09129/8.93864</v>
      </c>
    </row>
    <row r="107" customFormat="false" ht="14.15" hidden="false" customHeight="true" outlineLevel="0" collapsed="false">
      <c r="A107" s="8" t="s">
        <v>601</v>
      </c>
      <c r="B107" s="8" t="s">
        <v>602</v>
      </c>
      <c r="C107" s="15" t="s">
        <v>603</v>
      </c>
      <c r="D107" s="9" t="str">
        <f aca="false">"Oberneuland "&amp;F107</f>
        <v>Oberneuland 53</v>
      </c>
      <c r="E107" s="9" t="str">
        <f aca="false">J107&amp;" Las Flores von "&amp;H107&amp;" "&amp;G107</f>
        <v>Landgut Las Flores von Heinr. Chr. Lahusen</v>
      </c>
      <c r="F107" s="16" t="n">
        <v>53</v>
      </c>
      <c r="G107" s="9" t="s">
        <v>604</v>
      </c>
      <c r="H107" s="9" t="s">
        <v>605</v>
      </c>
      <c r="I107" s="9"/>
      <c r="J107" s="9" t="s">
        <v>151</v>
      </c>
      <c r="K107" s="8" t="s">
        <v>606</v>
      </c>
      <c r="L107" s="9" t="str">
        <f aca="false">"https://www.openstreetmap.org/?mlat="&amp;MID(A107,1,9)&amp;"&amp;mlon="&amp;MID(B107,1,8)&amp;"#map=18/"&amp;MID(A107,1,9)&amp;"/"&amp;MID(B107,1,8)</f>
        <v>https://www.openstreetmap.org/?mlat=53.090802&amp;mlon=8.93903#map=18/53.090802/8.93903</v>
      </c>
      <c r="M107" s="9" t="str">
        <f aca="false">"https://opentopomap.org/#marker=17/"&amp;MID(A107,1,9)&amp;"/"&amp;MID(B107,1,8)</f>
        <v>https://opentopomap.org/#marker=17/53.090802/8.93903</v>
      </c>
    </row>
    <row r="108" customFormat="false" ht="14.15" hidden="false" customHeight="true" outlineLevel="0" collapsed="false">
      <c r="A108" s="8" t="s">
        <v>607</v>
      </c>
      <c r="B108" s="8" t="s">
        <v>608</v>
      </c>
      <c r="C108" s="15" t="s">
        <v>609</v>
      </c>
      <c r="D108" s="9" t="str">
        <f aca="false">"Oberneuland "&amp;F108</f>
        <v>Oberneuland 53a</v>
      </c>
      <c r="E108" s="9" t="str">
        <f aca="false">G108&amp;", "&amp;H108&amp;", "&amp;I108</f>
        <v>Wencke, Heinr., Arbeiter</v>
      </c>
      <c r="F108" s="16" t="s">
        <v>610</v>
      </c>
      <c r="G108" s="9" t="s">
        <v>611</v>
      </c>
      <c r="H108" s="9" t="s">
        <v>102</v>
      </c>
      <c r="I108" s="9" t="s">
        <v>94</v>
      </c>
      <c r="J108" s="9"/>
      <c r="K108" s="8" t="s">
        <v>612</v>
      </c>
      <c r="L108" s="9" t="str">
        <f aca="false">"https://www.openstreetmap.org/?mlat="&amp;MID(A108,1,9)&amp;"&amp;mlon="&amp;MID(B108,1,8)&amp;"#map=18/"&amp;MID(A108,1,9)&amp;"/"&amp;MID(B108,1,8)</f>
        <v>https://www.openstreetmap.org/?mlat=53.091188&amp;mlon=8.939414#map=18/53.091188/8.939414</v>
      </c>
      <c r="M108" s="9" t="str">
        <f aca="false">"https://opentopomap.org/#marker=17/"&amp;MID(A108,1,9)&amp;"/"&amp;MID(B108,1,8)</f>
        <v>https://opentopomap.org/#marker=17/53.091188/8.939414</v>
      </c>
    </row>
    <row r="109" customFormat="false" ht="14.15" hidden="false" customHeight="true" outlineLevel="0" collapsed="false">
      <c r="A109" s="8" t="s">
        <v>613</v>
      </c>
      <c r="B109" s="8" t="s">
        <v>614</v>
      </c>
      <c r="C109" s="15" t="s">
        <v>615</v>
      </c>
      <c r="D109" s="9" t="str">
        <f aca="false">"Oberneuland "&amp;F109</f>
        <v>Oberneuland 54</v>
      </c>
      <c r="E109" s="9" t="str">
        <f aca="false">G109&amp;", "&amp;H109&amp;", "&amp;I109</f>
        <v>Fentker, Christian, Hofmeier</v>
      </c>
      <c r="F109" s="16" t="n">
        <v>54</v>
      </c>
      <c r="G109" s="9" t="s">
        <v>616</v>
      </c>
      <c r="H109" s="9" t="s">
        <v>157</v>
      </c>
      <c r="I109" s="9" t="s">
        <v>183</v>
      </c>
      <c r="J109" s="9"/>
      <c r="K109" s="8" t="s">
        <v>617</v>
      </c>
      <c r="L109" s="9" t="str">
        <f aca="false">"https://www.openstreetmap.org/?mlat="&amp;MID(A109,1,9)&amp;"&amp;mlon="&amp;MID(B109,1,8)&amp;"#map=18/"&amp;MID(A109,1,9)&amp;"/"&amp;MID(B109,1,8)</f>
        <v>https://www.openstreetmap.org/?mlat=53.08991&amp;mlon=8.93975#map=18/53.08991/8.93975</v>
      </c>
      <c r="M109" s="9" t="str">
        <f aca="false">"https://opentopomap.org/#marker=17/"&amp;MID(A109,1,9)&amp;"/"&amp;MID(B109,1,8)</f>
        <v>https://opentopomap.org/#marker=17/53.08991/8.93975</v>
      </c>
    </row>
    <row r="110" customFormat="false" ht="14.15" hidden="false" customHeight="true" outlineLevel="0" collapsed="false">
      <c r="A110" s="8" t="s">
        <v>618</v>
      </c>
      <c r="B110" s="8" t="s">
        <v>619</v>
      </c>
      <c r="C110" s="15" t="s">
        <v>620</v>
      </c>
      <c r="D110" s="9" t="str">
        <f aca="false">"Oberneuland "&amp;F110</f>
        <v>Oberneuland 55</v>
      </c>
      <c r="E110" s="9" t="str">
        <f aca="false">G110&amp;", "&amp;H110&amp;", "&amp;I110</f>
        <v>Focke, Ludwig, Privatmann</v>
      </c>
      <c r="F110" s="16" t="n">
        <v>55</v>
      </c>
      <c r="G110" s="9" t="s">
        <v>621</v>
      </c>
      <c r="H110" s="9" t="s">
        <v>622</v>
      </c>
      <c r="I110" s="9" t="s">
        <v>310</v>
      </c>
      <c r="J110" s="9"/>
      <c r="K110" s="8" t="s">
        <v>623</v>
      </c>
      <c r="L110" s="9" t="str">
        <f aca="false">"https://www.openstreetmap.org/?mlat="&amp;MID(A110,1,9)&amp;"&amp;mlon="&amp;MID(B110,1,8)&amp;"#map=18/"&amp;MID(A110,1,9)&amp;"/"&amp;MID(B110,1,8)</f>
        <v>https://www.openstreetmap.org/?mlat=53.089562&amp;mlon=8.940481#map=18/53.089562/8.940481</v>
      </c>
      <c r="M110" s="9" t="str">
        <f aca="false">"https://opentopomap.org/#marker=17/"&amp;MID(A110,1,9)&amp;"/"&amp;MID(B110,1,8)</f>
        <v>https://opentopomap.org/#marker=17/53.089562/8.940481</v>
      </c>
    </row>
    <row r="111" customFormat="false" ht="14.15" hidden="false" customHeight="true" outlineLevel="0" collapsed="false">
      <c r="A111" s="8" t="s">
        <v>624</v>
      </c>
      <c r="B111" s="8" t="s">
        <v>625</v>
      </c>
      <c r="C111" s="15" t="s">
        <v>626</v>
      </c>
      <c r="D111" s="9" t="str">
        <f aca="false">"Oberneuland "&amp;F111</f>
        <v>Oberneuland 55a</v>
      </c>
      <c r="E111" s="9" t="str">
        <f aca="false">G111&amp;", "&amp;H111&amp;", "&amp;I111</f>
        <v>Schulz, C. H. M., Hofmeier</v>
      </c>
      <c r="F111" s="16" t="s">
        <v>627</v>
      </c>
      <c r="G111" s="9" t="s">
        <v>628</v>
      </c>
      <c r="H111" s="9" t="s">
        <v>629</v>
      </c>
      <c r="I111" s="9" t="s">
        <v>183</v>
      </c>
      <c r="J111" s="9"/>
      <c r="K111" s="8" t="s">
        <v>630</v>
      </c>
      <c r="L111" s="9" t="str">
        <f aca="false">"https://www.openstreetmap.org/?mlat="&amp;MID(A111,1,9)&amp;"&amp;mlon="&amp;MID(B111,1,8)&amp;"#map=18/"&amp;MID(A111,1,9)&amp;"/"&amp;MID(B111,1,8)</f>
        <v>https://www.openstreetmap.org/?mlat=53.089877&amp;mlon=8.940276#map=18/53.089877/8.940276</v>
      </c>
      <c r="M111" s="9" t="str">
        <f aca="false">"https://opentopomap.org/#marker=17/"&amp;MID(A111,1,9)&amp;"/"&amp;MID(B111,1,8)</f>
        <v>https://opentopomap.org/#marker=17/53.089877/8.940276</v>
      </c>
    </row>
    <row r="112" customFormat="false" ht="14.15" hidden="false" customHeight="true" outlineLevel="0" collapsed="false">
      <c r="A112" s="8" t="s">
        <v>631</v>
      </c>
      <c r="B112" s="8" t="s">
        <v>632</v>
      </c>
      <c r="C112" s="15" t="s">
        <v>633</v>
      </c>
      <c r="D112" s="9" t="str">
        <f aca="false">"Oberneuland "&amp;F112</f>
        <v>Oberneuland 56</v>
      </c>
      <c r="E112" s="9" t="str">
        <f aca="false">G112&amp;", "&amp;H112&amp;", "&amp;I112</f>
        <v>Behrens, Eduard, Landwirt</v>
      </c>
      <c r="F112" s="16" t="n">
        <v>56</v>
      </c>
      <c r="G112" s="9" t="s">
        <v>142</v>
      </c>
      <c r="H112" s="9" t="s">
        <v>426</v>
      </c>
      <c r="I112" s="9" t="s">
        <v>124</v>
      </c>
      <c r="J112" s="9"/>
      <c r="K112" s="8" t="s">
        <v>634</v>
      </c>
      <c r="L112" s="9" t="str">
        <f aca="false">"https://www.openstreetmap.org/?mlat="&amp;MID(A112,1,9)&amp;"&amp;mlon="&amp;MID(B112,1,8)&amp;"#map=18/"&amp;MID(A112,1,9)&amp;"/"&amp;MID(B112,1,8)</f>
        <v>https://www.openstreetmap.org/?mlat=53.089512&amp;mlon=8.938986#map=18/53.089512/8.938986</v>
      </c>
      <c r="M112" s="9" t="str">
        <f aca="false">"https://opentopomap.org/#marker=17/"&amp;MID(A112,1,9)&amp;"/"&amp;MID(B112,1,8)</f>
        <v>https://opentopomap.org/#marker=17/53.089512/8.938986</v>
      </c>
    </row>
    <row r="113" customFormat="false" ht="14.15" hidden="false" customHeight="true" outlineLevel="0" collapsed="false">
      <c r="A113" s="8" t="s">
        <v>631</v>
      </c>
      <c r="B113" s="8" t="s">
        <v>632</v>
      </c>
      <c r="C113" s="15" t="s">
        <v>633</v>
      </c>
      <c r="D113" s="9" t="str">
        <f aca="false">"Oberneuland "&amp;F113</f>
        <v>Oberneuland 56</v>
      </c>
      <c r="E113" s="9" t="str">
        <f aca="false">G113&amp;", "&amp;H113&amp;", "&amp;I113</f>
        <v>Gröffel, Annette, Hebamme</v>
      </c>
      <c r="F113" s="16" t="n">
        <v>56</v>
      </c>
      <c r="G113" s="9" t="s">
        <v>635</v>
      </c>
      <c r="H113" s="9" t="s">
        <v>636</v>
      </c>
      <c r="I113" s="9" t="s">
        <v>637</v>
      </c>
      <c r="J113" s="9"/>
      <c r="K113" s="8" t="s">
        <v>634</v>
      </c>
      <c r="L113" s="9" t="str">
        <f aca="false">"https://www.openstreetmap.org/?mlat="&amp;MID(A113,1,9)&amp;"&amp;mlon="&amp;MID(B113,1,8)&amp;"#map=18/"&amp;MID(A113,1,9)&amp;"/"&amp;MID(B113,1,8)</f>
        <v>https://www.openstreetmap.org/?mlat=53.089512&amp;mlon=8.938986#map=18/53.089512/8.938986</v>
      </c>
      <c r="M113" s="9" t="str">
        <f aca="false">"https://opentopomap.org/#marker=17/"&amp;MID(A113,1,9)&amp;"/"&amp;MID(B113,1,8)</f>
        <v>https://opentopomap.org/#marker=17/53.089512/8.938986</v>
      </c>
    </row>
    <row r="114" customFormat="false" ht="14.15" hidden="false" customHeight="true" outlineLevel="0" collapsed="false">
      <c r="A114" s="8" t="s">
        <v>638</v>
      </c>
      <c r="B114" s="8" t="s">
        <v>639</v>
      </c>
      <c r="C114" s="15" t="s">
        <v>640</v>
      </c>
      <c r="D114" s="9" t="str">
        <f aca="false">"Oberneuland "&amp;F114</f>
        <v>Oberneuland 57</v>
      </c>
      <c r="E114" s="9" t="str">
        <f aca="false">G114&amp;", "&amp;H114&amp;", "&amp;I114</f>
        <v>Bartels, Eduard, Landmann</v>
      </c>
      <c r="F114" s="16" t="n">
        <v>57</v>
      </c>
      <c r="G114" s="9" t="s">
        <v>85</v>
      </c>
      <c r="H114" s="9" t="s">
        <v>426</v>
      </c>
      <c r="I114" s="9" t="s">
        <v>164</v>
      </c>
      <c r="J114" s="9"/>
      <c r="K114" s="8" t="s">
        <v>641</v>
      </c>
      <c r="L114" s="9" t="str">
        <f aca="false">"https://www.openstreetmap.org/?mlat="&amp;MID(A114,1,9)&amp;"&amp;mlon="&amp;MID(B114,1,8)&amp;"#map=18/"&amp;MID(A114,1,9)&amp;"/"&amp;MID(B114,1,8)</f>
        <v>https://www.openstreetmap.org/?mlat=53.088718&amp;mlon=8.940227#map=18/53.088718/8.940227</v>
      </c>
      <c r="M114" s="9" t="str">
        <f aca="false">"https://opentopomap.org/#marker=17/"&amp;MID(A114,1,9)&amp;"/"&amp;MID(B114,1,8)</f>
        <v>https://opentopomap.org/#marker=17/53.088718/8.940227</v>
      </c>
    </row>
    <row r="115" customFormat="false" ht="14.15" hidden="false" customHeight="true" outlineLevel="0" collapsed="false">
      <c r="A115" s="8" t="s">
        <v>638</v>
      </c>
      <c r="B115" s="8" t="s">
        <v>639</v>
      </c>
      <c r="C115" s="15" t="s">
        <v>640</v>
      </c>
      <c r="D115" s="9" t="str">
        <f aca="false">"Oberneuland "&amp;F115</f>
        <v>Oberneuland 57</v>
      </c>
      <c r="E115" s="9" t="str">
        <f aca="false">G115&amp;", "&amp;H115&amp;", "&amp;I115</f>
        <v>Bartels, Joh. Hinr., Wwe.</v>
      </c>
      <c r="F115" s="16" t="n">
        <v>57</v>
      </c>
      <c r="G115" s="9" t="s">
        <v>85</v>
      </c>
      <c r="H115" s="9" t="s">
        <v>642</v>
      </c>
      <c r="I115" s="9" t="s">
        <v>91</v>
      </c>
      <c r="J115" s="9"/>
      <c r="K115" s="8" t="s">
        <v>641</v>
      </c>
      <c r="L115" s="9" t="str">
        <f aca="false">"https://www.openstreetmap.org/?mlat="&amp;MID(A115,1,9)&amp;"&amp;mlon="&amp;MID(B115,1,8)&amp;"#map=18/"&amp;MID(A115,1,9)&amp;"/"&amp;MID(B115,1,8)</f>
        <v>https://www.openstreetmap.org/?mlat=53.088718&amp;mlon=8.940227#map=18/53.088718/8.940227</v>
      </c>
      <c r="M115" s="9" t="str">
        <f aca="false">"https://opentopomap.org/#marker=17/"&amp;MID(A115,1,9)&amp;"/"&amp;MID(B115,1,8)</f>
        <v>https://opentopomap.org/#marker=17/53.088718/8.940227</v>
      </c>
    </row>
    <row r="116" customFormat="false" ht="14.15" hidden="false" customHeight="true" outlineLevel="0" collapsed="false">
      <c r="A116" s="8" t="s">
        <v>643</v>
      </c>
      <c r="B116" s="8" t="s">
        <v>644</v>
      </c>
      <c r="C116" s="15" t="s">
        <v>645</v>
      </c>
      <c r="D116" s="9" t="str">
        <f aca="false">"Oberneuland "&amp;F116</f>
        <v>Oberneuland 58</v>
      </c>
      <c r="E116" s="9" t="str">
        <f aca="false">G116&amp;", "&amp;H116&amp;", "&amp;I116</f>
        <v>Möhlenbrock, Heinr., Maler</v>
      </c>
      <c r="F116" s="16" t="n">
        <v>58</v>
      </c>
      <c r="G116" s="9" t="s">
        <v>646</v>
      </c>
      <c r="H116" s="9" t="s">
        <v>102</v>
      </c>
      <c r="I116" s="9" t="s">
        <v>647</v>
      </c>
      <c r="J116" s="9"/>
      <c r="K116" s="8" t="s">
        <v>648</v>
      </c>
      <c r="L116" s="9" t="str">
        <f aca="false">"https://www.openstreetmap.org/?mlat="&amp;MID(A116,1,9)&amp;"&amp;mlon="&amp;MID(B116,1,8)&amp;"#map=18/"&amp;MID(A116,1,9)&amp;"/"&amp;MID(B116,1,8)</f>
        <v>https://www.openstreetmap.org/?mlat=53.088466&amp;mlon=8.940487#map=18/53.088466/8.940487</v>
      </c>
      <c r="M116" s="9" t="str">
        <f aca="false">"https://opentopomap.org/#marker=17/"&amp;MID(A116,1,9)&amp;"/"&amp;MID(B116,1,8)</f>
        <v>https://opentopomap.org/#marker=17/53.088466/8.940487</v>
      </c>
    </row>
    <row r="117" customFormat="false" ht="14.15" hidden="false" customHeight="true" outlineLevel="0" collapsed="false">
      <c r="A117" s="8" t="s">
        <v>649</v>
      </c>
      <c r="B117" s="8" t="s">
        <v>650</v>
      </c>
      <c r="C117" s="15" t="s">
        <v>651</v>
      </c>
      <c r="D117" s="9" t="str">
        <f aca="false">"Oberneuland "&amp;F117</f>
        <v>Oberneuland 59</v>
      </c>
      <c r="E117" s="9" t="str">
        <f aca="false">G117&amp;", "&amp;H117&amp;", "&amp;I117</f>
        <v>Döhle, Gottfr., Wwe.</v>
      </c>
      <c r="F117" s="16" t="n">
        <v>59</v>
      </c>
      <c r="G117" s="9" t="s">
        <v>499</v>
      </c>
      <c r="H117" s="9" t="s">
        <v>652</v>
      </c>
      <c r="I117" s="9" t="s">
        <v>91</v>
      </c>
      <c r="J117" s="9"/>
      <c r="K117" s="8" t="s">
        <v>653</v>
      </c>
      <c r="L117" s="9" t="str">
        <f aca="false">"https://www.openstreetmap.org/?mlat="&amp;MID(A117,1,9)&amp;"&amp;mlon="&amp;MID(B117,1,8)&amp;"#map=18/"&amp;MID(A117,1,9)&amp;"/"&amp;MID(B117,1,8)</f>
        <v>https://www.openstreetmap.org/?mlat=53.087224&amp;mlon=8.942079#map=18/53.087224/8.942079</v>
      </c>
      <c r="M117" s="9" t="str">
        <f aca="false">"https://opentopomap.org/#marker=17/"&amp;MID(A117,1,9)&amp;"/"&amp;MID(B117,1,8)</f>
        <v>https://opentopomap.org/#marker=17/53.087224/8.942079</v>
      </c>
    </row>
    <row r="118" customFormat="false" ht="14.15" hidden="false" customHeight="true" outlineLevel="0" collapsed="false">
      <c r="A118" s="8" t="s">
        <v>654</v>
      </c>
      <c r="B118" s="8" t="s">
        <v>655</v>
      </c>
      <c r="C118" s="15" t="s">
        <v>656</v>
      </c>
      <c r="D118" s="9" t="str">
        <f aca="false">"Oberneuland "&amp;F118</f>
        <v>Oberneuland 60</v>
      </c>
      <c r="E118" s="9" t="str">
        <f aca="false">G118&amp;", "&amp;H118&amp;", "&amp;I118</f>
        <v>Struß, Joh., Schmiedemeister</v>
      </c>
      <c r="F118" s="16" t="n">
        <v>60</v>
      </c>
      <c r="G118" s="9" t="s">
        <v>657</v>
      </c>
      <c r="H118" s="9" t="s">
        <v>143</v>
      </c>
      <c r="I118" s="9" t="s">
        <v>658</v>
      </c>
      <c r="J118" s="9"/>
      <c r="K118" s="8" t="s">
        <v>659</v>
      </c>
      <c r="L118" s="9" t="str">
        <f aca="false">"https://www.openstreetmap.org/?mlat="&amp;MID(A118,1,9)&amp;"&amp;mlon="&amp;MID(B118,1,8)&amp;"#map=18/"&amp;MID(A118,1,9)&amp;"/"&amp;MID(B118,1,8)</f>
        <v>https://www.openstreetmap.org/?mlat=53.087044&amp;mlon=8.942428#map=18/53.087044/8.942428</v>
      </c>
      <c r="M118" s="9" t="str">
        <f aca="false">"https://opentopomap.org/#marker=17/"&amp;MID(A118,1,9)&amp;"/"&amp;MID(B118,1,8)</f>
        <v>https://opentopomap.org/#marker=17/53.087044/8.942428</v>
      </c>
    </row>
    <row r="119" customFormat="false" ht="14.15" hidden="false" customHeight="true" outlineLevel="0" collapsed="false">
      <c r="A119" s="8" t="s">
        <v>660</v>
      </c>
      <c r="B119" s="8" t="s">
        <v>661</v>
      </c>
      <c r="C119" s="15" t="s">
        <v>662</v>
      </c>
      <c r="D119" s="9" t="str">
        <f aca="false">"Oberneuland "&amp;F119</f>
        <v>Oberneuland 61</v>
      </c>
      <c r="E119" s="9" t="str">
        <f aca="false">G119&amp;", "&amp;H119&amp;", "&amp;J119</f>
        <v>Meyer, Herm., Wirtschaft</v>
      </c>
      <c r="F119" s="16" t="n">
        <v>61</v>
      </c>
      <c r="G119" s="9" t="s">
        <v>241</v>
      </c>
      <c r="H119" s="9" t="s">
        <v>409</v>
      </c>
      <c r="I119" s="9" t="s">
        <v>217</v>
      </c>
      <c r="J119" s="9" t="s">
        <v>663</v>
      </c>
      <c r="K119" s="8" t="s">
        <v>664</v>
      </c>
      <c r="L119" s="9" t="str">
        <f aca="false">"https://www.openstreetmap.org/?mlat="&amp;MID(A119,1,9)&amp;"&amp;mlon="&amp;MID(B119,1,8)&amp;"#map=18/"&amp;MID(A119,1,9)&amp;"/"&amp;MID(B119,1,8)</f>
        <v>https://www.openstreetmap.org/?mlat=53.086885&amp;mlon=8.942697#map=18/53.086885/8.942697</v>
      </c>
      <c r="M119" s="9" t="str">
        <f aca="false">"https://opentopomap.org/#marker=17/"&amp;MID(A119,1,9)&amp;"/"&amp;MID(B119,1,8)</f>
        <v>https://opentopomap.org/#marker=17/53.086885/8.942697</v>
      </c>
    </row>
    <row r="120" customFormat="false" ht="14.15" hidden="false" customHeight="true" outlineLevel="0" collapsed="false">
      <c r="A120" s="8" t="s">
        <v>665</v>
      </c>
      <c r="B120" s="8" t="s">
        <v>666</v>
      </c>
      <c r="C120" s="15" t="s">
        <v>667</v>
      </c>
      <c r="D120" s="9" t="str">
        <f aca="false">"Oberneuland "&amp;F120</f>
        <v>Oberneuland 62</v>
      </c>
      <c r="E120" s="9" t="str">
        <f aca="false">J120&amp;" 'Hodenberg' von "&amp;H120&amp;" "&amp;G120</f>
        <v>Landgut 'Hodenberg' von Robert Rickmers</v>
      </c>
      <c r="F120" s="16" t="n">
        <v>62</v>
      </c>
      <c r="G120" s="9" t="s">
        <v>668</v>
      </c>
      <c r="H120" s="9" t="s">
        <v>669</v>
      </c>
      <c r="I120" s="9"/>
      <c r="J120" s="9" t="s">
        <v>151</v>
      </c>
      <c r="K120" s="8" t="s">
        <v>670</v>
      </c>
      <c r="L120" s="9" t="str">
        <f aca="false">"https://www.openstreetmap.org/?mlat="&amp;MID(A120,1,9)&amp;"&amp;mlon="&amp;MID(B120,1,8)&amp;"#map=18/"&amp;MID(A120,1,9)&amp;"/"&amp;MID(B120,1,8)</f>
        <v>https://www.openstreetmap.org/?mlat=53.08898&amp;mlon=8.94338#map=18/53.08898/8.94338</v>
      </c>
      <c r="M120" s="9" t="str">
        <f aca="false">"https://opentopomap.org/#marker=17/"&amp;MID(A120,1,9)&amp;"/"&amp;MID(B120,1,8)</f>
        <v>https://opentopomap.org/#marker=17/53.08898/8.94338</v>
      </c>
    </row>
    <row r="121" customFormat="false" ht="14.15" hidden="false" customHeight="true" outlineLevel="0" collapsed="false">
      <c r="A121" s="8" t="s">
        <v>671</v>
      </c>
      <c r="B121" s="8" t="s">
        <v>672</v>
      </c>
      <c r="C121" s="15" t="s">
        <v>673</v>
      </c>
      <c r="D121" s="9" t="str">
        <f aca="false">"Oberneuland "&amp;F121</f>
        <v>Oberneuland 62a</v>
      </c>
      <c r="E121" s="9" t="str">
        <f aca="false">G121&amp;", "&amp;H121&amp;", "&amp;I121</f>
        <v>Schreiber, Oskar, Hofmeier</v>
      </c>
      <c r="F121" s="16" t="s">
        <v>674</v>
      </c>
      <c r="G121" s="9" t="s">
        <v>520</v>
      </c>
      <c r="H121" s="9" t="s">
        <v>675</v>
      </c>
      <c r="I121" s="9" t="s">
        <v>183</v>
      </c>
      <c r="J121" s="9"/>
      <c r="K121" s="8" t="s">
        <v>676</v>
      </c>
      <c r="L121" s="9" t="str">
        <f aca="false">"https://www.openstreetmap.org/?mlat="&amp;MID(A121,1,9)&amp;"&amp;mlon="&amp;MID(B121,1,8)&amp;"#map=18/"&amp;MID(A121,1,9)&amp;"/"&amp;MID(B121,1,8)</f>
        <v>https://www.openstreetmap.org/?mlat=53.08937&amp;mlon=8.94403#map=18/53.08937/8.94403</v>
      </c>
      <c r="M121" s="9" t="str">
        <f aca="false">"https://opentopomap.org/#marker=17/"&amp;MID(A121,1,9)&amp;"/"&amp;MID(B121,1,8)</f>
        <v>https://opentopomap.org/#marker=17/53.08937/8.94403</v>
      </c>
    </row>
    <row r="122" customFormat="false" ht="14.15" hidden="false" customHeight="true" outlineLevel="0" collapsed="false">
      <c r="A122" s="8" t="s">
        <v>677</v>
      </c>
      <c r="B122" s="8" t="s">
        <v>678</v>
      </c>
      <c r="C122" s="15" t="s">
        <v>679</v>
      </c>
      <c r="D122" s="9" t="str">
        <f aca="false">"Oberneuland "&amp;F122</f>
        <v>Oberneuland 63</v>
      </c>
      <c r="E122" s="9" t="str">
        <f aca="false">G122&amp;", "&amp;H122&amp;", "&amp;I122</f>
        <v>Roschen, Georg, Arbeiter</v>
      </c>
      <c r="F122" s="16" t="n">
        <v>63</v>
      </c>
      <c r="G122" s="9" t="s">
        <v>680</v>
      </c>
      <c r="H122" s="9" t="s">
        <v>210</v>
      </c>
      <c r="I122" s="9" t="s">
        <v>94</v>
      </c>
      <c r="J122" s="9"/>
      <c r="K122" s="8" t="s">
        <v>681</v>
      </c>
      <c r="L122" s="9" t="str">
        <f aca="false">"https://www.openstreetmap.org/?mlat="&amp;MID(A122,1,9)&amp;"&amp;mlon="&amp;MID(B122,1,8)&amp;"#map=18/"&amp;MID(A122,1,9)&amp;"/"&amp;MID(B122,1,8)</f>
        <v>https://www.openstreetmap.org/?mlat=53.090753&amp;mlon=8.946174#map=18/53.090753/8.946174</v>
      </c>
      <c r="M122" s="9" t="str">
        <f aca="false">"https://opentopomap.org/#marker=17/"&amp;MID(A122,1,9)&amp;"/"&amp;MID(B122,1,8)</f>
        <v>https://opentopomap.org/#marker=17/53.090753/8.946174</v>
      </c>
    </row>
    <row r="123" customFormat="false" ht="14.15" hidden="false" customHeight="true" outlineLevel="0" collapsed="false">
      <c r="A123" s="8" t="s">
        <v>677</v>
      </c>
      <c r="B123" s="8" t="s">
        <v>678</v>
      </c>
      <c r="C123" s="15" t="s">
        <v>679</v>
      </c>
      <c r="D123" s="9" t="str">
        <f aca="false">"Oberneuland "&amp;F123</f>
        <v>Oberneuland 63</v>
      </c>
      <c r="E123" s="9" t="str">
        <f aca="false">G123&amp;", "&amp;H123&amp;", "&amp;I123</f>
        <v>Roschen, Joh., Landmann</v>
      </c>
      <c r="F123" s="16" t="n">
        <v>63</v>
      </c>
      <c r="G123" s="9" t="s">
        <v>680</v>
      </c>
      <c r="H123" s="9" t="s">
        <v>143</v>
      </c>
      <c r="I123" s="9" t="s">
        <v>164</v>
      </c>
      <c r="J123" s="9"/>
      <c r="K123" s="8" t="s">
        <v>681</v>
      </c>
      <c r="L123" s="9" t="str">
        <f aca="false">"https://www.openstreetmap.org/?mlat="&amp;MID(A123,1,9)&amp;"&amp;mlon="&amp;MID(B123,1,8)&amp;"#map=18/"&amp;MID(A123,1,9)&amp;"/"&amp;MID(B123,1,8)</f>
        <v>https://www.openstreetmap.org/?mlat=53.090753&amp;mlon=8.946174#map=18/53.090753/8.946174</v>
      </c>
      <c r="M123" s="9" t="str">
        <f aca="false">"https://opentopomap.org/#marker=17/"&amp;MID(A123,1,9)&amp;"/"&amp;MID(B123,1,8)</f>
        <v>https://opentopomap.org/#marker=17/53.090753/8.946174</v>
      </c>
    </row>
    <row r="124" customFormat="false" ht="14.15" hidden="false" customHeight="true" outlineLevel="0" collapsed="false">
      <c r="A124" s="8" t="s">
        <v>682</v>
      </c>
      <c r="B124" s="8" t="s">
        <v>683</v>
      </c>
      <c r="C124" s="15" t="s">
        <v>684</v>
      </c>
      <c r="D124" s="9" t="str">
        <f aca="false">"Oberneuland "&amp;F124</f>
        <v>Oberneuland 64</v>
      </c>
      <c r="E124" s="9" t="str">
        <f aca="false">G124&amp;", "&amp;H124&amp;", "&amp;I124</f>
        <v>Brandt, Christoph, Landmann</v>
      </c>
      <c r="F124" s="16" t="n">
        <v>64</v>
      </c>
      <c r="G124" s="9" t="s">
        <v>685</v>
      </c>
      <c r="H124" s="9" t="s">
        <v>686</v>
      </c>
      <c r="I124" s="9" t="s">
        <v>164</v>
      </c>
      <c r="J124" s="9"/>
      <c r="K124" s="8" t="s">
        <v>687</v>
      </c>
      <c r="L124" s="9" t="str">
        <f aca="false">"https://www.openstreetmap.org/?mlat="&amp;MID(A124,1,9)&amp;"&amp;mlon="&amp;MID(B124,1,8)&amp;"#map=18/"&amp;MID(A124,1,9)&amp;"/"&amp;MID(B124,1,8)</f>
        <v>https://www.openstreetmap.org/?mlat=53.091351&amp;mlon=8.946962#map=18/53.091351/8.946962</v>
      </c>
      <c r="M124" s="9" t="str">
        <f aca="false">"https://opentopomap.org/#marker=17/"&amp;MID(A124,1,9)&amp;"/"&amp;MID(B124,1,8)</f>
        <v>https://opentopomap.org/#marker=17/53.091351/8.946962</v>
      </c>
    </row>
    <row r="125" customFormat="false" ht="14.15" hidden="false" customHeight="true" outlineLevel="0" collapsed="false">
      <c r="A125" s="8" t="s">
        <v>682</v>
      </c>
      <c r="B125" s="8" t="s">
        <v>683</v>
      </c>
      <c r="C125" s="15" t="s">
        <v>684</v>
      </c>
      <c r="D125" s="9" t="str">
        <f aca="false">"Oberneuland "&amp;F125</f>
        <v>Oberneuland 64</v>
      </c>
      <c r="E125" s="9" t="str">
        <f aca="false">G125&amp;", "&amp;H125&amp;", "&amp;I125</f>
        <v>Freese, Fritz, Wwe.</v>
      </c>
      <c r="F125" s="16" t="n">
        <v>64</v>
      </c>
      <c r="G125" s="9" t="s">
        <v>688</v>
      </c>
      <c r="H125" s="9" t="s">
        <v>506</v>
      </c>
      <c r="I125" s="9" t="s">
        <v>91</v>
      </c>
      <c r="J125" s="9"/>
      <c r="K125" s="8" t="s">
        <v>687</v>
      </c>
      <c r="L125" s="9" t="str">
        <f aca="false">"https://www.openstreetmap.org/?mlat="&amp;MID(A125,1,9)&amp;"&amp;mlon="&amp;MID(B125,1,8)&amp;"#map=18/"&amp;MID(A125,1,9)&amp;"/"&amp;MID(B125,1,8)</f>
        <v>https://www.openstreetmap.org/?mlat=53.091351&amp;mlon=8.946962#map=18/53.091351/8.946962</v>
      </c>
      <c r="M125" s="9" t="str">
        <f aca="false">"https://opentopomap.org/#marker=17/"&amp;MID(A125,1,9)&amp;"/"&amp;MID(B125,1,8)</f>
        <v>https://opentopomap.org/#marker=17/53.091351/8.946962</v>
      </c>
    </row>
    <row r="126" customFormat="false" ht="14.15" hidden="false" customHeight="true" outlineLevel="0" collapsed="false">
      <c r="A126" s="8" t="s">
        <v>689</v>
      </c>
      <c r="B126" s="8" t="s">
        <v>690</v>
      </c>
      <c r="C126" s="15" t="s">
        <v>691</v>
      </c>
      <c r="D126" s="9" t="str">
        <f aca="false">"Oberneuland "&amp;F126</f>
        <v>Oberneuland 65</v>
      </c>
      <c r="E126" s="9" t="str">
        <f aca="false">G126&amp;", "&amp;H126&amp;", "&amp;I126</f>
        <v>Behrens, Fritz, Wwe.</v>
      </c>
      <c r="F126" s="16" t="n">
        <v>65</v>
      </c>
      <c r="G126" s="9" t="s">
        <v>142</v>
      </c>
      <c r="H126" s="9" t="s">
        <v>506</v>
      </c>
      <c r="I126" s="9" t="s">
        <v>91</v>
      </c>
      <c r="J126" s="9"/>
      <c r="K126" s="8" t="s">
        <v>692</v>
      </c>
      <c r="L126" s="9" t="str">
        <f aca="false">"https://www.openstreetmap.org/?mlat="&amp;MID(A126,1,9)&amp;"&amp;mlon="&amp;MID(B126,1,8)&amp;"#map=18/"&amp;MID(A126,1,9)&amp;"/"&amp;MID(B126,1,8)</f>
        <v>https://www.openstreetmap.org/?mlat=53.091732&amp;mlon=8.947499#map=18/53.091732/8.947499</v>
      </c>
      <c r="M126" s="9" t="str">
        <f aca="false">"https://opentopomap.org/#marker=17/"&amp;MID(A126,1,9)&amp;"/"&amp;MID(B126,1,8)</f>
        <v>https://opentopomap.org/#marker=17/53.091732/8.947499</v>
      </c>
    </row>
    <row r="127" customFormat="false" ht="14.15" hidden="false" customHeight="true" outlineLevel="0" collapsed="false">
      <c r="A127" s="8" t="s">
        <v>689</v>
      </c>
      <c r="B127" s="8" t="s">
        <v>690</v>
      </c>
      <c r="C127" s="15" t="s">
        <v>691</v>
      </c>
      <c r="D127" s="9" t="str">
        <f aca="false">"Oberneuland "&amp;F127</f>
        <v>Oberneuland 65</v>
      </c>
      <c r="E127" s="9" t="str">
        <f aca="false">G127&amp;", "&amp;H127</f>
        <v>Behrens, Hermann</v>
      </c>
      <c r="F127" s="16" t="n">
        <v>65</v>
      </c>
      <c r="G127" s="9" t="s">
        <v>142</v>
      </c>
      <c r="H127" s="9" t="s">
        <v>693</v>
      </c>
      <c r="I127" s="9"/>
      <c r="J127" s="9"/>
      <c r="K127" s="8" t="s">
        <v>692</v>
      </c>
      <c r="L127" s="9" t="str">
        <f aca="false">"https://www.openstreetmap.org/?mlat="&amp;MID(A127,1,9)&amp;"&amp;mlon="&amp;MID(B127,1,8)&amp;"#map=18/"&amp;MID(A127,1,9)&amp;"/"&amp;MID(B127,1,8)</f>
        <v>https://www.openstreetmap.org/?mlat=53.091732&amp;mlon=8.947499#map=18/53.091732/8.947499</v>
      </c>
      <c r="M127" s="9" t="str">
        <f aca="false">"https://opentopomap.org/#marker=17/"&amp;MID(A127,1,9)&amp;"/"&amp;MID(B127,1,8)</f>
        <v>https://opentopomap.org/#marker=17/53.091732/8.947499</v>
      </c>
    </row>
    <row r="128" customFormat="false" ht="14.15" hidden="false" customHeight="true" outlineLevel="0" collapsed="false">
      <c r="A128" s="8" t="s">
        <v>694</v>
      </c>
      <c r="B128" s="8" t="s">
        <v>695</v>
      </c>
      <c r="C128" s="15" t="s">
        <v>696</v>
      </c>
      <c r="D128" s="9" t="str">
        <f aca="false">"Oberneuland "&amp;F128</f>
        <v>Oberneuland 66</v>
      </c>
      <c r="E128" s="9" t="str">
        <f aca="false">G128&amp;", "&amp;H128&amp;", "&amp;I128</f>
        <v>Meyerdierks, Friedr., Landmann</v>
      </c>
      <c r="F128" s="16" t="n">
        <v>66</v>
      </c>
      <c r="G128" s="9" t="s">
        <v>386</v>
      </c>
      <c r="H128" s="9" t="s">
        <v>483</v>
      </c>
      <c r="I128" s="9" t="s">
        <v>164</v>
      </c>
      <c r="J128" s="9"/>
      <c r="K128" s="8" t="s">
        <v>697</v>
      </c>
      <c r="L128" s="9" t="str">
        <f aca="false">"https://www.openstreetmap.org/?mlat="&amp;MID(A128,1,9)&amp;"&amp;mlon="&amp;MID(B128,1,8)&amp;"#map=18/"&amp;MID(A128,1,9)&amp;"/"&amp;MID(B128,1,8)</f>
        <v>https://www.openstreetmap.org/?mlat=53.091196&amp;mlon=8.947498#map=18/53.091196/8.947498</v>
      </c>
      <c r="M128" s="9" t="str">
        <f aca="false">"https://opentopomap.org/#marker=17/"&amp;MID(A128,1,9)&amp;"/"&amp;MID(B128,1,8)</f>
        <v>https://opentopomap.org/#marker=17/53.091196/8.947498</v>
      </c>
    </row>
    <row r="129" customFormat="false" ht="14.15" hidden="false" customHeight="true" outlineLevel="0" collapsed="false">
      <c r="A129" s="8" t="s">
        <v>694</v>
      </c>
      <c r="B129" s="8" t="s">
        <v>695</v>
      </c>
      <c r="C129" s="15" t="s">
        <v>696</v>
      </c>
      <c r="D129" s="9" t="str">
        <f aca="false">"Oberneuland "&amp;F129</f>
        <v>Oberneuland 66</v>
      </c>
      <c r="E129" s="9" t="str">
        <f aca="false">G129&amp;", "&amp;H129&amp;", "&amp;I129</f>
        <v>Meyerdierks, Fritz, Wwe.</v>
      </c>
      <c r="F129" s="16" t="n">
        <v>66</v>
      </c>
      <c r="G129" s="9" t="s">
        <v>386</v>
      </c>
      <c r="H129" s="9" t="s">
        <v>506</v>
      </c>
      <c r="I129" s="9" t="s">
        <v>91</v>
      </c>
      <c r="J129" s="9"/>
      <c r="K129" s="8" t="s">
        <v>697</v>
      </c>
      <c r="L129" s="9" t="str">
        <f aca="false">"https://www.openstreetmap.org/?mlat="&amp;MID(A129,1,9)&amp;"&amp;mlon="&amp;MID(B129,1,8)&amp;"#map=18/"&amp;MID(A129,1,9)&amp;"/"&amp;MID(B129,1,8)</f>
        <v>https://www.openstreetmap.org/?mlat=53.091196&amp;mlon=8.947498#map=18/53.091196/8.947498</v>
      </c>
      <c r="M129" s="9" t="str">
        <f aca="false">"https://opentopomap.org/#marker=17/"&amp;MID(A129,1,9)&amp;"/"&amp;MID(B129,1,8)</f>
        <v>https://opentopomap.org/#marker=17/53.091196/8.947498</v>
      </c>
    </row>
    <row r="130" customFormat="false" ht="14.15" hidden="false" customHeight="true" outlineLevel="0" collapsed="false">
      <c r="A130" s="8" t="s">
        <v>698</v>
      </c>
      <c r="B130" s="8" t="s">
        <v>699</v>
      </c>
      <c r="C130" s="15" t="s">
        <v>700</v>
      </c>
      <c r="D130" s="9" t="str">
        <f aca="false">"Oberneuland "&amp;F130</f>
        <v>Oberneuland 67</v>
      </c>
      <c r="E130" s="9" t="str">
        <f aca="false">G130&amp;", "&amp;H130&amp;", "&amp;I130</f>
        <v>Behrens, Friedr., Landmann</v>
      </c>
      <c r="F130" s="16" t="n">
        <v>67</v>
      </c>
      <c r="G130" s="9" t="s">
        <v>142</v>
      </c>
      <c r="H130" s="9" t="s">
        <v>483</v>
      </c>
      <c r="I130" s="9" t="s">
        <v>164</v>
      </c>
      <c r="J130" s="9"/>
      <c r="K130" s="8" t="s">
        <v>701</v>
      </c>
      <c r="L130" s="9" t="str">
        <f aca="false">"https://www.openstreetmap.org/?mlat="&amp;MID(A130,1,9)&amp;"&amp;mlon="&amp;MID(B130,1,8)&amp;"#map=18/"&amp;MID(A130,1,9)&amp;"/"&amp;MID(B130,1,8)</f>
        <v>https://www.openstreetmap.org/?mlat=53.087256&amp;mlon=8.944304#map=18/53.087256/8.944304</v>
      </c>
      <c r="M130" s="9" t="str">
        <f aca="false">"https://opentopomap.org/#marker=17/"&amp;MID(A130,1,9)&amp;"/"&amp;MID(B130,1,8)</f>
        <v>https://opentopomap.org/#marker=17/53.087256/8.944304</v>
      </c>
    </row>
    <row r="131" customFormat="false" ht="14.15" hidden="false" customHeight="true" outlineLevel="0" collapsed="false">
      <c r="A131" s="8" t="s">
        <v>698</v>
      </c>
      <c r="B131" s="8" t="s">
        <v>699</v>
      </c>
      <c r="C131" s="15" t="s">
        <v>700</v>
      </c>
      <c r="D131" s="9" t="str">
        <f aca="false">"Oberneuland "&amp;F131</f>
        <v>Oberneuland 67</v>
      </c>
      <c r="E131" s="9" t="str">
        <f aca="false">G131&amp;", "&amp;H131&amp;", "&amp;I131</f>
        <v>Behrens, Herm., Landmann</v>
      </c>
      <c r="F131" s="16" t="n">
        <v>67</v>
      </c>
      <c r="G131" s="9" t="s">
        <v>142</v>
      </c>
      <c r="H131" s="9" t="s">
        <v>409</v>
      </c>
      <c r="I131" s="9" t="s">
        <v>164</v>
      </c>
      <c r="J131" s="9"/>
      <c r="K131" s="8" t="s">
        <v>701</v>
      </c>
      <c r="L131" s="9" t="str">
        <f aca="false">"https://www.openstreetmap.org/?mlat="&amp;MID(A131,1,9)&amp;"&amp;mlon="&amp;MID(B131,1,8)&amp;"#map=18/"&amp;MID(A131,1,9)&amp;"/"&amp;MID(B131,1,8)</f>
        <v>https://www.openstreetmap.org/?mlat=53.087256&amp;mlon=8.944304#map=18/53.087256/8.944304</v>
      </c>
      <c r="M131" s="9" t="str">
        <f aca="false">"https://opentopomap.org/#marker=17/"&amp;MID(A131,1,9)&amp;"/"&amp;MID(B131,1,8)</f>
        <v>https://opentopomap.org/#marker=17/53.087256/8.944304</v>
      </c>
    </row>
    <row r="132" customFormat="false" ht="14.15" hidden="false" customHeight="true" outlineLevel="0" collapsed="false">
      <c r="A132" s="8" t="s">
        <v>702</v>
      </c>
      <c r="B132" s="8" t="s">
        <v>703</v>
      </c>
      <c r="C132" s="15" t="s">
        <v>704</v>
      </c>
      <c r="D132" s="9" t="str">
        <f aca="false">"Oberneuland "&amp;F132</f>
        <v>Oberneuland 67b</v>
      </c>
      <c r="E132" s="9" t="str">
        <f aca="false">G132&amp;", "&amp;H132&amp;", "&amp;I132</f>
        <v>Warfelmann, J. D., Arbeiter</v>
      </c>
      <c r="F132" s="16" t="s">
        <v>705</v>
      </c>
      <c r="G132" s="9" t="s">
        <v>706</v>
      </c>
      <c r="H132" s="9" t="s">
        <v>169</v>
      </c>
      <c r="I132" s="9" t="s">
        <v>94</v>
      </c>
      <c r="J132" s="9"/>
      <c r="K132" s="8" t="s">
        <v>707</v>
      </c>
      <c r="L132" s="9" t="str">
        <f aca="false">"https://www.openstreetmap.org/?mlat="&amp;MID(A132,1,9)&amp;"&amp;mlon="&amp;MID(B132,1,8)&amp;"#map=18/"&amp;MID(A132,1,9)&amp;"/"&amp;MID(B132,1,8)</f>
        <v>https://www.openstreetmap.org/?mlat=53.087374&amp;mlon=8.944026#map=18/53.087374/8.944026</v>
      </c>
      <c r="M132" s="9" t="str">
        <f aca="false">"https://opentopomap.org/#marker=17/"&amp;MID(A132,1,9)&amp;"/"&amp;MID(B132,1,8)</f>
        <v>https://opentopomap.org/#marker=17/53.087374/8.944026</v>
      </c>
    </row>
    <row r="133" customFormat="false" ht="14.15" hidden="false" customHeight="true" outlineLevel="0" collapsed="false">
      <c r="A133" s="8" t="s">
        <v>708</v>
      </c>
      <c r="B133" s="8" t="s">
        <v>709</v>
      </c>
      <c r="C133" s="15" t="s">
        <v>710</v>
      </c>
      <c r="D133" s="9" t="str">
        <f aca="false">"Oberneuland "&amp;F133</f>
        <v>Oberneuland 68</v>
      </c>
      <c r="E133" s="9" t="str">
        <f aca="false">G133&amp;", "&amp;H133&amp;", "&amp;I133</f>
        <v>Bertram, C. A. H., Wirt</v>
      </c>
      <c r="F133" s="16" t="n">
        <v>68</v>
      </c>
      <c r="G133" s="9" t="s">
        <v>711</v>
      </c>
      <c r="H133" s="9" t="s">
        <v>712</v>
      </c>
      <c r="I133" s="9" t="s">
        <v>217</v>
      </c>
      <c r="J133" s="9"/>
      <c r="K133" s="8" t="s">
        <v>713</v>
      </c>
      <c r="L133" s="9" t="str">
        <f aca="false">"https://www.openstreetmap.org/?mlat="&amp;MID(A133,1,9)&amp;"&amp;mlon="&amp;MID(B133,1,8)&amp;"#map=18/"&amp;MID(A133,1,9)&amp;"/"&amp;MID(B133,1,8)</f>
        <v>https://www.openstreetmap.org/?mlat=53.08687&amp;mlon=8.94321#map=18/53.08687/8.94321</v>
      </c>
      <c r="M133" s="9" t="str">
        <f aca="false">"https://opentopomap.org/#marker=17/"&amp;MID(A133,1,9)&amp;"/"&amp;MID(B133,1,8)</f>
        <v>https://opentopomap.org/#marker=17/53.08687/8.94321</v>
      </c>
    </row>
    <row r="134" s="9" customFormat="true" ht="14.15" hidden="false" customHeight="true" outlineLevel="0" collapsed="false">
      <c r="A134" s="8" t="s">
        <v>708</v>
      </c>
      <c r="B134" s="8" t="s">
        <v>709</v>
      </c>
      <c r="C134" s="15" t="s">
        <v>710</v>
      </c>
      <c r="D134" s="9" t="str">
        <f aca="false">"Oberneuland "&amp;F134</f>
        <v>Oberneuland 68</v>
      </c>
      <c r="E134" s="9" t="str">
        <f aca="false">G134</f>
        <v>Centralhalle</v>
      </c>
      <c r="F134" s="16" t="n">
        <v>68</v>
      </c>
      <c r="G134" s="9" t="s">
        <v>714</v>
      </c>
      <c r="K134" s="8" t="s">
        <v>713</v>
      </c>
      <c r="L134" s="9" t="str">
        <f aca="false">"https://www.openstreetmap.org/?mlat="&amp;MID(A134,1,9)&amp;"&amp;mlon="&amp;MID(B134,1,8)&amp;"#map=18/"&amp;MID(A134,1,9)&amp;"/"&amp;MID(B134,1,8)</f>
        <v>https://www.openstreetmap.org/?mlat=53.08687&amp;mlon=8.94321#map=18/53.08687/8.94321</v>
      </c>
      <c r="M134" s="9" t="str">
        <f aca="false">"https://opentopomap.org/#marker=17/"&amp;MID(A134,1,9)&amp;"/"&amp;MID(B134,1,8)</f>
        <v>https://opentopomap.org/#marker=17/53.08687/8.94321</v>
      </c>
      <c r="AMI134" s="0"/>
      <c r="AMJ134" s="0"/>
    </row>
    <row r="135" customFormat="false" ht="14.15" hidden="false" customHeight="true" outlineLevel="0" collapsed="false">
      <c r="A135" s="8" t="s">
        <v>715</v>
      </c>
      <c r="B135" s="8" t="s">
        <v>716</v>
      </c>
      <c r="C135" s="15" t="s">
        <v>717</v>
      </c>
      <c r="D135" s="9" t="str">
        <f aca="false">"Oberneuland "&amp;F135</f>
        <v>Oberneuland 69</v>
      </c>
      <c r="E135" s="9" t="str">
        <f aca="false">G135&amp;", "&amp;H135&amp;", "&amp;I135&amp;", "&amp;J135</f>
        <v>Menke, Diedr., Wwe., Kolonialwarenhdlg.</v>
      </c>
      <c r="F135" s="16" t="n">
        <v>69</v>
      </c>
      <c r="G135" s="9" t="s">
        <v>718</v>
      </c>
      <c r="H135" s="9" t="s">
        <v>96</v>
      </c>
      <c r="I135" s="9" t="s">
        <v>91</v>
      </c>
      <c r="J135" s="9" t="s">
        <v>719</v>
      </c>
      <c r="K135" s="8" t="s">
        <v>720</v>
      </c>
      <c r="L135" s="9" t="str">
        <f aca="false">"https://www.openstreetmap.org/?mlat="&amp;MID(A135,1,9)&amp;"&amp;mlon="&amp;MID(B135,1,8)&amp;"#map=18/"&amp;MID(A135,1,9)&amp;"/"&amp;MID(B135,1,8)</f>
        <v>https://www.openstreetmap.org/?mlat=53.086413&amp;mlon=8.944149#map=18/53.086413/8.944149</v>
      </c>
      <c r="M135" s="9" t="str">
        <f aca="false">"https://opentopomap.org/#marker=17/"&amp;MID(A135,1,9)&amp;"/"&amp;MID(B135,1,8)</f>
        <v>https://opentopomap.org/#marker=17/53.086413/8.944149</v>
      </c>
    </row>
    <row r="136" customFormat="false" ht="14.15" hidden="false" customHeight="true" outlineLevel="0" collapsed="false">
      <c r="A136" s="8" t="s">
        <v>715</v>
      </c>
      <c r="B136" s="8" t="s">
        <v>716</v>
      </c>
      <c r="C136" s="15" t="s">
        <v>717</v>
      </c>
      <c r="D136" s="9" t="str">
        <f aca="false">"Oberneuland "&amp;F136</f>
        <v>Oberneuland 69</v>
      </c>
      <c r="E136" s="9" t="str">
        <f aca="false">G136&amp;", "&amp;H136&amp;", "&amp;I136&amp;", "&amp;J136</f>
        <v>Menke, Ferd., Landmann, Zigarrenhandlung</v>
      </c>
      <c r="F136" s="16" t="n">
        <v>69</v>
      </c>
      <c r="G136" s="9" t="s">
        <v>718</v>
      </c>
      <c r="H136" s="9" t="s">
        <v>721</v>
      </c>
      <c r="I136" s="9" t="s">
        <v>164</v>
      </c>
      <c r="J136" s="9" t="s">
        <v>722</v>
      </c>
      <c r="K136" s="8" t="s">
        <v>720</v>
      </c>
      <c r="L136" s="9" t="str">
        <f aca="false">"https://www.openstreetmap.org/?mlat="&amp;MID(A136,1,9)&amp;"&amp;mlon="&amp;MID(B136,1,8)&amp;"#map=18/"&amp;MID(A136,1,9)&amp;"/"&amp;MID(B136,1,8)</f>
        <v>https://www.openstreetmap.org/?mlat=53.086413&amp;mlon=8.944149#map=18/53.086413/8.944149</v>
      </c>
      <c r="M136" s="9" t="str">
        <f aca="false">"https://opentopomap.org/#marker=17/"&amp;MID(A136,1,9)&amp;"/"&amp;MID(B136,1,8)</f>
        <v>https://opentopomap.org/#marker=17/53.086413/8.944149</v>
      </c>
    </row>
    <row r="137" customFormat="false" ht="14.15" hidden="false" customHeight="true" outlineLevel="0" collapsed="false">
      <c r="A137" s="8" t="s">
        <v>723</v>
      </c>
      <c r="B137" s="8" t="s">
        <v>724</v>
      </c>
      <c r="C137" s="15" t="s">
        <v>725</v>
      </c>
      <c r="D137" s="9" t="str">
        <f aca="false">"Oberneuland "&amp;F137</f>
        <v>Oberneuland 70</v>
      </c>
      <c r="E137" s="9" t="str">
        <f aca="false">G137&amp;", "&amp;H137&amp;", "&amp;I137</f>
        <v>Döhle, Claus, Maurer</v>
      </c>
      <c r="F137" s="16" t="n">
        <v>70</v>
      </c>
      <c r="G137" s="9" t="s">
        <v>499</v>
      </c>
      <c r="H137" s="9" t="s">
        <v>726</v>
      </c>
      <c r="I137" s="9" t="s">
        <v>727</v>
      </c>
      <c r="J137" s="9"/>
      <c r="K137" s="8" t="s">
        <v>728</v>
      </c>
      <c r="L137" s="9" t="str">
        <f aca="false">"https://www.openstreetmap.org/?mlat="&amp;MID(A137,1,9)&amp;"&amp;mlon="&amp;MID(B137,1,8)&amp;"#map=18/"&amp;MID(A137,1,9)&amp;"/"&amp;MID(B137,1,8)</f>
        <v>https://www.openstreetmap.org/?mlat=53.08627&amp;mlon=8.944455#map=18/53.08627/8.944455</v>
      </c>
      <c r="M137" s="9" t="str">
        <f aca="false">"https://opentopomap.org/#marker=17/"&amp;MID(A137,1,9)&amp;"/"&amp;MID(B137,1,8)</f>
        <v>https://opentopomap.org/#marker=17/53.08627/8.944455</v>
      </c>
    </row>
    <row r="138" customFormat="false" ht="14.15" hidden="false" customHeight="true" outlineLevel="0" collapsed="false">
      <c r="A138" s="8" t="s">
        <v>729</v>
      </c>
      <c r="B138" s="8" t="s">
        <v>730</v>
      </c>
      <c r="C138" s="15" t="s">
        <v>731</v>
      </c>
      <c r="D138" s="9" t="str">
        <f aca="false">"Oberneuland "&amp;F138</f>
        <v>Oberneuland 70a</v>
      </c>
      <c r="E138" s="9" t="str">
        <f aca="false">G138&amp;", "&amp;H138&amp;", "&amp;I138</f>
        <v>Jäger, Wilh., Schneider</v>
      </c>
      <c r="F138" s="16" t="s">
        <v>732</v>
      </c>
      <c r="G138" s="9" t="s">
        <v>733</v>
      </c>
      <c r="H138" s="9" t="s">
        <v>216</v>
      </c>
      <c r="I138" s="9" t="s">
        <v>734</v>
      </c>
      <c r="J138" s="9"/>
      <c r="K138" s="8" t="s">
        <v>735</v>
      </c>
      <c r="L138" s="9" t="str">
        <f aca="false">"https://www.openstreetmap.org/?mlat="&amp;MID(A138,1,9)&amp;"&amp;mlon="&amp;MID(B138,1,8)&amp;"#map=18/"&amp;MID(A138,1,9)&amp;"/"&amp;MID(B138,1,8)</f>
        <v>https://www.openstreetmap.org/?mlat=53.086198&amp;mlon=8.944569#map=18/53.086198/8.944569</v>
      </c>
      <c r="M138" s="9" t="str">
        <f aca="false">"https://opentopomap.org/#marker=17/"&amp;MID(A138,1,9)&amp;"/"&amp;MID(B138,1,8)</f>
        <v>https://opentopomap.org/#marker=17/53.086198/8.944569</v>
      </c>
    </row>
    <row r="139" customFormat="false" ht="14.15" hidden="false" customHeight="true" outlineLevel="0" collapsed="false">
      <c r="A139" s="8" t="s">
        <v>736</v>
      </c>
      <c r="B139" s="8" t="s">
        <v>737</v>
      </c>
      <c r="C139" s="15" t="s">
        <v>738</v>
      </c>
      <c r="D139" s="9" t="str">
        <f aca="false">"Oberneuland "&amp;F139</f>
        <v>Oberneuland 71</v>
      </c>
      <c r="E139" s="9" t="str">
        <f aca="false">G139&amp;", "&amp;H139&amp;", "&amp;I139</f>
        <v>Blome, J. H., Landmann</v>
      </c>
      <c r="F139" s="16" t="n">
        <v>71</v>
      </c>
      <c r="G139" s="9" t="s">
        <v>354</v>
      </c>
      <c r="H139" s="9" t="s">
        <v>570</v>
      </c>
      <c r="I139" s="9" t="s">
        <v>164</v>
      </c>
      <c r="J139" s="9"/>
      <c r="K139" s="8" t="s">
        <v>739</v>
      </c>
      <c r="L139" s="9" t="str">
        <f aca="false">"https://www.openstreetmap.org/?mlat="&amp;MID(A139,1,9)&amp;"&amp;mlon="&amp;MID(B139,1,8)&amp;"#map=18/"&amp;MID(A139,1,9)&amp;"/"&amp;MID(B139,1,8)</f>
        <v>https://www.openstreetmap.org/?mlat=53.086026&amp;mlon=8.945225#map=18/53.086026/8.945225</v>
      </c>
      <c r="M139" s="9" t="str">
        <f aca="false">"https://opentopomap.org/#marker=17/"&amp;MID(A139,1,9)&amp;"/"&amp;MID(B139,1,8)</f>
        <v>https://opentopomap.org/#marker=17/53.086026/8.945225</v>
      </c>
    </row>
    <row r="140" customFormat="false" ht="14.15" hidden="false" customHeight="true" outlineLevel="0" collapsed="false">
      <c r="A140" s="8" t="s">
        <v>736</v>
      </c>
      <c r="B140" s="8" t="s">
        <v>737</v>
      </c>
      <c r="C140" s="15" t="s">
        <v>738</v>
      </c>
      <c r="D140" s="9" t="str">
        <f aca="false">"Oberneuland "&amp;F140</f>
        <v>Oberneuland 71</v>
      </c>
      <c r="E140" s="9" t="str">
        <f aca="false">G140&amp;", "&amp;H140&amp;", "&amp;I140</f>
        <v>Blome, Joh., Arbeiter</v>
      </c>
      <c r="F140" s="16" t="n">
        <v>71</v>
      </c>
      <c r="G140" s="9" t="s">
        <v>354</v>
      </c>
      <c r="H140" s="9" t="s">
        <v>143</v>
      </c>
      <c r="I140" s="9" t="s">
        <v>94</v>
      </c>
      <c r="J140" s="9"/>
      <c r="K140" s="8" t="s">
        <v>739</v>
      </c>
      <c r="L140" s="9" t="str">
        <f aca="false">"https://www.openstreetmap.org/?mlat="&amp;MID(A140,1,9)&amp;"&amp;mlon="&amp;MID(B140,1,8)&amp;"#map=18/"&amp;MID(A140,1,9)&amp;"/"&amp;MID(B140,1,8)</f>
        <v>https://www.openstreetmap.org/?mlat=53.086026&amp;mlon=8.945225#map=18/53.086026/8.945225</v>
      </c>
      <c r="M140" s="9" t="str">
        <f aca="false">"https://opentopomap.org/#marker=17/"&amp;MID(A140,1,9)&amp;"/"&amp;MID(B140,1,8)</f>
        <v>https://opentopomap.org/#marker=17/53.086026/8.945225</v>
      </c>
    </row>
    <row r="141" customFormat="false" ht="14.15" hidden="false" customHeight="true" outlineLevel="0" collapsed="false">
      <c r="A141" s="8" t="s">
        <v>740</v>
      </c>
      <c r="B141" s="8" t="s">
        <v>741</v>
      </c>
      <c r="C141" s="15" t="s">
        <v>742</v>
      </c>
      <c r="D141" s="9" t="str">
        <f aca="false">"Oberneuland "&amp;F141</f>
        <v>Oberneuland 72</v>
      </c>
      <c r="E141" s="9" t="str">
        <f aca="false">G141&amp;", "&amp;H141&amp;", "&amp;I141</f>
        <v>Osmers, Albert, Landmann</v>
      </c>
      <c r="F141" s="16" t="n">
        <v>72</v>
      </c>
      <c r="G141" s="9" t="s">
        <v>303</v>
      </c>
      <c r="H141" s="9" t="s">
        <v>269</v>
      </c>
      <c r="I141" s="9" t="s">
        <v>164</v>
      </c>
      <c r="J141" s="9"/>
      <c r="K141" s="8" t="s">
        <v>743</v>
      </c>
      <c r="L141" s="9" t="str">
        <f aca="false">"https://www.openstreetmap.org/?mlat="&amp;MID(A141,1,9)&amp;"&amp;mlon="&amp;MID(B141,1,8)&amp;"#map=18/"&amp;MID(A141,1,9)&amp;"/"&amp;MID(B141,1,8)</f>
        <v>https://www.openstreetmap.org/?mlat=53.084977&amp;mlon=8.94877#map=18/53.084977/8.94877</v>
      </c>
      <c r="M141" s="9" t="str">
        <f aca="false">"https://opentopomap.org/#marker=17/"&amp;MID(A141,1,9)&amp;"/"&amp;MID(B141,1,8)</f>
        <v>https://opentopomap.org/#marker=17/53.084977/8.94877</v>
      </c>
    </row>
    <row r="142" customFormat="false" ht="14.15" hidden="false" customHeight="true" outlineLevel="0" collapsed="false">
      <c r="A142" s="8" t="s">
        <v>740</v>
      </c>
      <c r="B142" s="8" t="s">
        <v>741</v>
      </c>
      <c r="C142" s="15" t="s">
        <v>742</v>
      </c>
      <c r="D142" s="9" t="str">
        <f aca="false">"Oberneuland "&amp;F142</f>
        <v>Oberneuland 72</v>
      </c>
      <c r="E142" s="9" t="str">
        <f aca="false">G142&amp;", "&amp;H142&amp;", "&amp;I142</f>
        <v>Osmers, Friedr., Wwe.</v>
      </c>
      <c r="F142" s="16" t="n">
        <v>72</v>
      </c>
      <c r="G142" s="9" t="s">
        <v>303</v>
      </c>
      <c r="H142" s="9" t="s">
        <v>483</v>
      </c>
      <c r="I142" s="9" t="s">
        <v>91</v>
      </c>
      <c r="J142" s="9"/>
      <c r="K142" s="8" t="s">
        <v>743</v>
      </c>
      <c r="L142" s="9" t="str">
        <f aca="false">"https://www.openstreetmap.org/?mlat="&amp;MID(A142,1,9)&amp;"&amp;mlon="&amp;MID(B142,1,8)&amp;"#map=18/"&amp;MID(A142,1,9)&amp;"/"&amp;MID(B142,1,8)</f>
        <v>https://www.openstreetmap.org/?mlat=53.084977&amp;mlon=8.94877#map=18/53.084977/8.94877</v>
      </c>
      <c r="M142" s="9" t="str">
        <f aca="false">"https://opentopomap.org/#marker=17/"&amp;MID(A142,1,9)&amp;"/"&amp;MID(B142,1,8)</f>
        <v>https://opentopomap.org/#marker=17/53.084977/8.94877</v>
      </c>
    </row>
    <row r="143" customFormat="false" ht="14.15" hidden="false" customHeight="true" outlineLevel="0" collapsed="false">
      <c r="A143" s="8" t="s">
        <v>744</v>
      </c>
      <c r="B143" s="8" t="s">
        <v>745</v>
      </c>
      <c r="C143" s="15" t="s">
        <v>746</v>
      </c>
      <c r="D143" s="9" t="str">
        <f aca="false">"Oberneuland "&amp;F143</f>
        <v>Oberneuland 72b</v>
      </c>
      <c r="E143" s="9" t="str">
        <f aca="false">G143&amp;", "&amp;H143&amp;", "&amp;I143</f>
        <v>Meier, Bernh., Zimmermann</v>
      </c>
      <c r="F143" s="16" t="s">
        <v>747</v>
      </c>
      <c r="G143" s="9" t="s">
        <v>748</v>
      </c>
      <c r="H143" s="9" t="s">
        <v>478</v>
      </c>
      <c r="I143" s="9" t="s">
        <v>137</v>
      </c>
      <c r="J143" s="9"/>
      <c r="K143" s="8" t="s">
        <v>749</v>
      </c>
      <c r="L143" s="9" t="str">
        <f aca="false">"https://www.openstreetmap.org/?mlat="&amp;MID(A143,1,9)&amp;"&amp;mlon="&amp;MID(B143,1,8)&amp;"#map=18/"&amp;MID(A143,1,9)&amp;"/"&amp;MID(B143,1,8)</f>
        <v>https://www.openstreetmap.org/?mlat=53.085219&amp;mlon=8.947928#map=18/53.085219/8.947928</v>
      </c>
      <c r="M143" s="9" t="str">
        <f aca="false">"https://opentopomap.org/#marker=17/"&amp;MID(A143,1,9)&amp;"/"&amp;MID(B143,1,8)</f>
        <v>https://opentopomap.org/#marker=17/53.085219/8.947928</v>
      </c>
    </row>
    <row r="144" customFormat="false" ht="14.15" hidden="false" customHeight="true" outlineLevel="0" collapsed="false">
      <c r="A144" s="8" t="s">
        <v>750</v>
      </c>
      <c r="B144" s="8" t="s">
        <v>751</v>
      </c>
      <c r="C144" s="15" t="s">
        <v>752</v>
      </c>
      <c r="D144" s="9" t="str">
        <f aca="false">"Oberneuland "&amp;F144</f>
        <v>Oberneuland 73</v>
      </c>
      <c r="E144" s="9" t="str">
        <f aca="false">G144&amp;", "&amp;H144&amp;", "&amp;I144</f>
        <v>Schulte, Hch., Landmann</v>
      </c>
      <c r="F144" s="16" t="n">
        <v>73</v>
      </c>
      <c r="G144" s="9" t="s">
        <v>753</v>
      </c>
      <c r="H144" s="9" t="s">
        <v>754</v>
      </c>
      <c r="I144" s="9" t="s">
        <v>164</v>
      </c>
      <c r="J144" s="9"/>
      <c r="K144" s="8" t="s">
        <v>755</v>
      </c>
      <c r="L144" s="9" t="str">
        <f aca="false">"https://www.openstreetmap.org/?mlat="&amp;MID(A144,1,9)&amp;"&amp;mlon="&amp;MID(B144,1,8)&amp;"#map=18/"&amp;MID(A144,1,9)&amp;"/"&amp;MID(B144,1,8)</f>
        <v>https://www.openstreetmap.org/?mlat=53.086524&amp;mlon=8.949134#map=18/53.086524/8.949134</v>
      </c>
      <c r="M144" s="9" t="str">
        <f aca="false">"https://opentopomap.org/#marker=17/"&amp;MID(A144,1,9)&amp;"/"&amp;MID(B144,1,8)</f>
        <v>https://opentopomap.org/#marker=17/53.086524/8.949134</v>
      </c>
    </row>
    <row r="145" customFormat="false" ht="14.15" hidden="false" customHeight="true" outlineLevel="0" collapsed="false">
      <c r="A145" s="8" t="s">
        <v>756</v>
      </c>
      <c r="B145" s="8" t="s">
        <v>757</v>
      </c>
      <c r="C145" s="15" t="s">
        <v>758</v>
      </c>
      <c r="D145" s="9" t="str">
        <f aca="false">"Oberneuland "&amp;F145</f>
        <v>Oberneuland 74</v>
      </c>
      <c r="E145" s="9" t="str">
        <f aca="false">G145&amp;", "&amp;H145&amp;", "&amp;I145</f>
        <v>Bösche, Heinr., Landmann</v>
      </c>
      <c r="F145" s="16" t="n">
        <v>74</v>
      </c>
      <c r="G145" s="9" t="s">
        <v>442</v>
      </c>
      <c r="H145" s="9" t="s">
        <v>102</v>
      </c>
      <c r="I145" s="9" t="s">
        <v>164</v>
      </c>
      <c r="J145" s="9"/>
      <c r="K145" s="8" t="s">
        <v>759</v>
      </c>
      <c r="L145" s="9" t="str">
        <f aca="false">"https://www.openstreetmap.org/?mlat="&amp;MID(A145,1,9)&amp;"&amp;mlon="&amp;MID(B145,1,8)&amp;"#map=18/"&amp;MID(A145,1,9)&amp;"/"&amp;MID(B145,1,8)</f>
        <v>https://www.openstreetmap.org/?mlat=53.086922&amp;mlon=8.949823#map=18/53.086922/8.949823</v>
      </c>
      <c r="M145" s="9" t="str">
        <f aca="false">"https://opentopomap.org/#marker=17/"&amp;MID(A145,1,9)&amp;"/"&amp;MID(B145,1,8)</f>
        <v>https://opentopomap.org/#marker=17/53.086922/8.949823</v>
      </c>
    </row>
    <row r="146" customFormat="false" ht="14.15" hidden="false" customHeight="true" outlineLevel="0" collapsed="false">
      <c r="A146" s="8" t="s">
        <v>756</v>
      </c>
      <c r="B146" s="8" t="s">
        <v>757</v>
      </c>
      <c r="C146" s="15" t="s">
        <v>758</v>
      </c>
      <c r="D146" s="9" t="str">
        <f aca="false">"Oberneuland "&amp;F146</f>
        <v>Oberneuland 74</v>
      </c>
      <c r="E146" s="9" t="str">
        <f aca="false">G146&amp;", "&amp;H146&amp;", "&amp;I146</f>
        <v>Bösche, Joh., Arbeiter</v>
      </c>
      <c r="F146" s="16" t="n">
        <v>74</v>
      </c>
      <c r="G146" s="9" t="s">
        <v>442</v>
      </c>
      <c r="H146" s="9" t="s">
        <v>143</v>
      </c>
      <c r="I146" s="9" t="s">
        <v>94</v>
      </c>
      <c r="J146" s="9"/>
      <c r="K146" s="8" t="s">
        <v>759</v>
      </c>
      <c r="L146" s="9" t="str">
        <f aca="false">"https://www.openstreetmap.org/?mlat="&amp;MID(A146,1,9)&amp;"&amp;mlon="&amp;MID(B146,1,8)&amp;"#map=18/"&amp;MID(A146,1,9)&amp;"/"&amp;MID(B146,1,8)</f>
        <v>https://www.openstreetmap.org/?mlat=53.086922&amp;mlon=8.949823#map=18/53.086922/8.949823</v>
      </c>
      <c r="M146" s="9" t="str">
        <f aca="false">"https://opentopomap.org/#marker=17/"&amp;MID(A146,1,9)&amp;"/"&amp;MID(B146,1,8)</f>
        <v>https://opentopomap.org/#marker=17/53.086922/8.949823</v>
      </c>
    </row>
    <row r="147" customFormat="false" ht="14.15" hidden="false" customHeight="true" outlineLevel="0" collapsed="false">
      <c r="A147" s="8" t="s">
        <v>760</v>
      </c>
      <c r="B147" s="8" t="s">
        <v>761</v>
      </c>
      <c r="C147" s="15" t="s">
        <v>762</v>
      </c>
      <c r="D147" s="9" t="str">
        <f aca="false">"Oberneuland "&amp;F147</f>
        <v>Oberneuland 75</v>
      </c>
      <c r="E147" s="9" t="str">
        <f aca="false">G147&amp;", "&amp;H147&amp;", "&amp;I147</f>
        <v>Schöttler, Friedr., Landwirtschaftsgehülfe</v>
      </c>
      <c r="F147" s="16" t="n">
        <v>75</v>
      </c>
      <c r="G147" s="9" t="s">
        <v>763</v>
      </c>
      <c r="H147" s="9" t="s">
        <v>483</v>
      </c>
      <c r="I147" s="9" t="s">
        <v>243</v>
      </c>
      <c r="J147" s="9"/>
      <c r="K147" s="8" t="s">
        <v>764</v>
      </c>
      <c r="L147" s="9" t="str">
        <f aca="false">"https://www.openstreetmap.org/?mlat="&amp;MID(A147,1,9)&amp;"&amp;mlon="&amp;MID(B147,1,8)&amp;"#map=18/"&amp;MID(A147,1,9)&amp;"/"&amp;MID(B147,1,8)</f>
        <v>https://www.openstreetmap.org/?mlat=53.08767&amp;mlon=8.946649#map=18/53.08767/8.946649</v>
      </c>
      <c r="M147" s="9" t="str">
        <f aca="false">"https://opentopomap.org/#marker=17/"&amp;MID(A147,1,9)&amp;"/"&amp;MID(B147,1,8)</f>
        <v>https://opentopomap.org/#marker=17/53.08767/8.946649</v>
      </c>
    </row>
    <row r="148" customFormat="false" ht="14.15" hidden="false" customHeight="true" outlineLevel="0" collapsed="false">
      <c r="A148" s="8" t="s">
        <v>760</v>
      </c>
      <c r="B148" s="8" t="s">
        <v>761</v>
      </c>
      <c r="C148" s="15" t="s">
        <v>762</v>
      </c>
      <c r="D148" s="9" t="str">
        <f aca="false">"Oberneuland "&amp;F148</f>
        <v>Oberneuland 75</v>
      </c>
      <c r="E148" s="9" t="str">
        <f aca="false">G148&amp;", "&amp;H148&amp;", "&amp;I148</f>
        <v>Schöttler, Simon, Landmann</v>
      </c>
      <c r="F148" s="16" t="n">
        <v>75</v>
      </c>
      <c r="G148" s="9" t="s">
        <v>763</v>
      </c>
      <c r="H148" s="9" t="s">
        <v>765</v>
      </c>
      <c r="I148" s="9" t="s">
        <v>164</v>
      </c>
      <c r="J148" s="9"/>
      <c r="K148" s="8" t="s">
        <v>764</v>
      </c>
      <c r="L148" s="9" t="str">
        <f aca="false">"https://www.openstreetmap.org/?mlat="&amp;MID(A148,1,9)&amp;"&amp;mlon="&amp;MID(B148,1,8)&amp;"#map=18/"&amp;MID(A148,1,9)&amp;"/"&amp;MID(B148,1,8)</f>
        <v>https://www.openstreetmap.org/?mlat=53.08767&amp;mlon=8.946649#map=18/53.08767/8.946649</v>
      </c>
      <c r="M148" s="9" t="str">
        <f aca="false">"https://opentopomap.org/#marker=17/"&amp;MID(A148,1,9)&amp;"/"&amp;MID(B148,1,8)</f>
        <v>https://opentopomap.org/#marker=17/53.08767/8.946649</v>
      </c>
    </row>
    <row r="149" customFormat="false" ht="14.15" hidden="false" customHeight="true" outlineLevel="0" collapsed="false">
      <c r="A149" s="8" t="s">
        <v>766</v>
      </c>
      <c r="B149" s="8" t="s">
        <v>767</v>
      </c>
      <c r="C149" s="15" t="s">
        <v>768</v>
      </c>
      <c r="D149" s="9" t="str">
        <f aca="false">"Oberneuland "&amp;F149</f>
        <v>Oberneuland 75a</v>
      </c>
      <c r="E149" s="9" t="str">
        <f aca="false">G149&amp;", "&amp;H149&amp;", "&amp;I149</f>
        <v>Mattfeld, Johs., Postschaffner</v>
      </c>
      <c r="F149" s="16" t="s">
        <v>769</v>
      </c>
      <c r="G149" s="9" t="s">
        <v>770</v>
      </c>
      <c r="H149" s="9" t="s">
        <v>771</v>
      </c>
      <c r="I149" s="9" t="s">
        <v>772</v>
      </c>
      <c r="J149" s="9"/>
      <c r="K149" s="8" t="s">
        <v>773</v>
      </c>
      <c r="L149" s="9" t="str">
        <f aca="false">"https://www.openstreetmap.org/?mlat="&amp;MID(A149,1,9)&amp;"&amp;mlon="&amp;MID(B149,1,8)&amp;"#map=18/"&amp;MID(A149,1,9)&amp;"/"&amp;MID(B149,1,8)</f>
        <v>https://www.openstreetmap.org/?mlat=53.08783&amp;mlon=8.94691#map=18/53.08783/8.94691</v>
      </c>
      <c r="M149" s="9" t="str">
        <f aca="false">"https://opentopomap.org/#marker=17/"&amp;MID(A149,1,9)&amp;"/"&amp;MID(B149,1,8)</f>
        <v>https://opentopomap.org/#marker=17/53.08783/8.94691</v>
      </c>
    </row>
    <row r="150" customFormat="false" ht="14.15" hidden="false" customHeight="true" outlineLevel="0" collapsed="false">
      <c r="A150" s="8" t="s">
        <v>774</v>
      </c>
      <c r="B150" s="8" t="s">
        <v>775</v>
      </c>
      <c r="C150" s="15" t="s">
        <v>776</v>
      </c>
      <c r="D150" s="9" t="str">
        <f aca="false">"Oberneuland "&amp;F150</f>
        <v>Oberneuland 76</v>
      </c>
      <c r="E150" s="9" t="str">
        <f aca="false">G150&amp;", "&amp;H150&amp;", "&amp;I150</f>
        <v>Junge, Herm., Landmann</v>
      </c>
      <c r="F150" s="16" t="n">
        <v>76</v>
      </c>
      <c r="G150" s="9" t="s">
        <v>576</v>
      </c>
      <c r="H150" s="9" t="s">
        <v>409</v>
      </c>
      <c r="I150" s="9" t="s">
        <v>164</v>
      </c>
      <c r="J150" s="9"/>
      <c r="K150" s="8" t="s">
        <v>777</v>
      </c>
      <c r="L150" s="9" t="str">
        <f aca="false">"https://www.openstreetmap.org/?mlat="&amp;MID(A150,1,9)&amp;"&amp;mlon="&amp;MID(B150,1,8)&amp;"#map=18/"&amp;MID(A150,1,9)&amp;"/"&amp;MID(B150,1,8)</f>
        <v>https://www.openstreetmap.org/?mlat=53.08845&amp;mlon=8.9492#map=18/53.08845/8.9492</v>
      </c>
      <c r="M150" s="9" t="str">
        <f aca="false">"https://opentopomap.org/#marker=17/"&amp;MID(A150,1,9)&amp;"/"&amp;MID(B150,1,8)</f>
        <v>https://opentopomap.org/#marker=17/53.08845/8.9492</v>
      </c>
    </row>
    <row r="151" customFormat="false" ht="14.15" hidden="false" customHeight="true" outlineLevel="0" collapsed="false">
      <c r="A151" s="8" t="s">
        <v>778</v>
      </c>
      <c r="B151" s="8" t="s">
        <v>779</v>
      </c>
      <c r="C151" s="15" t="s">
        <v>780</v>
      </c>
      <c r="D151" s="9" t="str">
        <f aca="false">"Oberneuland "&amp;F151</f>
        <v>Oberneuland 77</v>
      </c>
      <c r="E151" s="9" t="str">
        <f aca="false">G151&amp;", "&amp;H151&amp;", "&amp;I151</f>
        <v>Haltermann, Hinr., Landmann</v>
      </c>
      <c r="F151" s="16" t="n">
        <v>77</v>
      </c>
      <c r="G151" s="9" t="s">
        <v>781</v>
      </c>
      <c r="H151" s="9" t="s">
        <v>355</v>
      </c>
      <c r="I151" s="9" t="s">
        <v>164</v>
      </c>
      <c r="J151" s="9"/>
      <c r="K151" s="8" t="s">
        <v>782</v>
      </c>
      <c r="L151" s="9" t="str">
        <f aca="false">"https://www.openstreetmap.org/?mlat="&amp;MID(A151,1,9)&amp;"&amp;mlon="&amp;MID(B151,1,8)&amp;"#map=18/"&amp;MID(A151,1,9)&amp;"/"&amp;MID(B151,1,8)</f>
        <v>https://www.openstreetmap.org/?mlat=53.089111&amp;mlon=8.950242#map=18/53.089111/8.950242</v>
      </c>
      <c r="M151" s="9" t="str">
        <f aca="false">"https://opentopomap.org/#marker=17/"&amp;MID(A151,1,9)&amp;"/"&amp;MID(B151,1,8)</f>
        <v>https://opentopomap.org/#marker=17/53.089111/8.950242</v>
      </c>
    </row>
    <row r="152" customFormat="false" ht="14.15" hidden="false" customHeight="true" outlineLevel="0" collapsed="false">
      <c r="A152" s="8" t="s">
        <v>783</v>
      </c>
      <c r="B152" s="8" t="s">
        <v>784</v>
      </c>
      <c r="C152" s="15" t="s">
        <v>785</v>
      </c>
      <c r="D152" s="9" t="str">
        <f aca="false">"Oberneuland "&amp;F152</f>
        <v>Oberneuland 78</v>
      </c>
      <c r="E152" s="9" t="str">
        <f aca="false">G152&amp;", "&amp;H152&amp;", "&amp;I152</f>
        <v>Behrens, Berend, Landmann</v>
      </c>
      <c r="F152" s="16" t="n">
        <v>78</v>
      </c>
      <c r="G152" s="9" t="s">
        <v>142</v>
      </c>
      <c r="H152" s="9" t="s">
        <v>786</v>
      </c>
      <c r="I152" s="9" t="s">
        <v>164</v>
      </c>
      <c r="J152" s="9"/>
      <c r="K152" s="8" t="s">
        <v>787</v>
      </c>
      <c r="L152" s="9" t="str">
        <f aca="false">"https://www.openstreetmap.org/?mlat="&amp;MID(A152,1,9)&amp;"&amp;mlon="&amp;MID(B152,1,8)&amp;"#map=18/"&amp;MID(A152,1,9)&amp;"/"&amp;MID(B152,1,8)</f>
        <v>https://www.openstreetmap.org/?mlat=53.089749&amp;mlon=8.950968#map=18/53.089749/8.950968</v>
      </c>
      <c r="M152" s="9" t="str">
        <f aca="false">"https://opentopomap.org/#marker=17/"&amp;MID(A152,1,9)&amp;"/"&amp;MID(B152,1,8)</f>
        <v>https://opentopomap.org/#marker=17/53.089749/8.950968</v>
      </c>
    </row>
    <row r="153" customFormat="false" ht="14.15" hidden="false" customHeight="true" outlineLevel="0" collapsed="false">
      <c r="A153" s="8" t="s">
        <v>788</v>
      </c>
      <c r="B153" s="8" t="s">
        <v>789</v>
      </c>
      <c r="C153" s="15" t="s">
        <v>790</v>
      </c>
      <c r="D153" s="9" t="str">
        <f aca="false">"Oberneuland "&amp;F153</f>
        <v>Oberneuland 79</v>
      </c>
      <c r="E153" s="9" t="str">
        <f aca="false">G153&amp;", "&amp;H153&amp;", "&amp;I153</f>
        <v>Behrens, Herm., Briefträger</v>
      </c>
      <c r="F153" s="16" t="n">
        <v>79</v>
      </c>
      <c r="G153" s="9" t="s">
        <v>142</v>
      </c>
      <c r="H153" s="9" t="s">
        <v>409</v>
      </c>
      <c r="I153" s="9" t="s">
        <v>791</v>
      </c>
      <c r="J153" s="9"/>
      <c r="K153" s="8" t="s">
        <v>792</v>
      </c>
      <c r="L153" s="9" t="str">
        <f aca="false">"https://www.openstreetmap.org/?mlat="&amp;MID(A153,1,9)&amp;"&amp;mlon="&amp;MID(B153,1,8)&amp;"#map=18/"&amp;MID(A153,1,9)&amp;"/"&amp;MID(B153,1,8)</f>
        <v>https://www.openstreetmap.org/?mlat=53.091043&amp;mlon=8.950635#map=18/53.091043/8.950635</v>
      </c>
      <c r="M153" s="9" t="str">
        <f aca="false">"https://opentopomap.org/#marker=17/"&amp;MID(A153,1,9)&amp;"/"&amp;MID(B153,1,8)</f>
        <v>https://opentopomap.org/#marker=17/53.091043/8.950635</v>
      </c>
    </row>
    <row r="154" customFormat="false" ht="14.15" hidden="false" customHeight="true" outlineLevel="0" collapsed="false">
      <c r="A154" s="8" t="s">
        <v>788</v>
      </c>
      <c r="B154" s="8" t="s">
        <v>789</v>
      </c>
      <c r="C154" s="15" t="s">
        <v>790</v>
      </c>
      <c r="D154" s="9" t="str">
        <f aca="false">"Oberneuland "&amp;F154</f>
        <v>Oberneuland 79</v>
      </c>
      <c r="E154" s="9" t="str">
        <f aca="false">G154&amp;", "&amp;H154&amp;", "&amp;I154</f>
        <v>Junge, Joh., Arbeiter</v>
      </c>
      <c r="F154" s="16" t="n">
        <v>79</v>
      </c>
      <c r="G154" s="9" t="s">
        <v>576</v>
      </c>
      <c r="H154" s="9" t="s">
        <v>143</v>
      </c>
      <c r="I154" s="9" t="s">
        <v>94</v>
      </c>
      <c r="J154" s="9"/>
      <c r="K154" s="8" t="s">
        <v>792</v>
      </c>
      <c r="L154" s="9" t="str">
        <f aca="false">"https://www.openstreetmap.org/?mlat="&amp;MID(A154,1,9)&amp;"&amp;mlon="&amp;MID(B154,1,8)&amp;"#map=18/"&amp;MID(A154,1,9)&amp;"/"&amp;MID(B154,1,8)</f>
        <v>https://www.openstreetmap.org/?mlat=53.091043&amp;mlon=8.950635#map=18/53.091043/8.950635</v>
      </c>
      <c r="M154" s="9" t="str">
        <f aca="false">"https://opentopomap.org/#marker=17/"&amp;MID(A154,1,9)&amp;"/"&amp;MID(B154,1,8)</f>
        <v>https://opentopomap.org/#marker=17/53.091043/8.950635</v>
      </c>
    </row>
    <row r="155" customFormat="false" ht="14.15" hidden="false" customHeight="true" outlineLevel="0" collapsed="false">
      <c r="A155" s="8" t="s">
        <v>793</v>
      </c>
      <c r="B155" s="8" t="s">
        <v>794</v>
      </c>
      <c r="C155" s="15" t="s">
        <v>795</v>
      </c>
      <c r="D155" s="9" t="str">
        <f aca="false">"Oberneuland "&amp;F155</f>
        <v>Oberneuland 80</v>
      </c>
      <c r="E155" s="9" t="str">
        <f aca="false">G155&amp;", "&amp;H155&amp;", "&amp;I155&amp;", "&amp;J155</f>
        <v>Behrens, J., Briefträger, Schenke</v>
      </c>
      <c r="F155" s="16" t="n">
        <v>80</v>
      </c>
      <c r="G155" s="9" t="s">
        <v>142</v>
      </c>
      <c r="H155" s="9" t="s">
        <v>150</v>
      </c>
      <c r="I155" s="9" t="s">
        <v>791</v>
      </c>
      <c r="J155" s="9" t="s">
        <v>796</v>
      </c>
      <c r="K155" s="8" t="s">
        <v>797</v>
      </c>
      <c r="L155" s="9" t="str">
        <f aca="false">"https://www.openstreetmap.org/?mlat="&amp;MID(A155,1,9)&amp;"&amp;mlon="&amp;MID(B155,1,8)&amp;"#map=18/"&amp;MID(A155,1,9)&amp;"/"&amp;MID(B155,1,8)</f>
        <v>https://www.openstreetmap.org/?mlat=53.09122&amp;mlon=8.95193#map=18/53.09122/8.95193</v>
      </c>
      <c r="M155" s="9" t="str">
        <f aca="false">"https://opentopomap.org/#marker=17/"&amp;MID(A155,1,9)&amp;"/"&amp;MID(B155,1,8)</f>
        <v>https://opentopomap.org/#marker=17/53.09122/8.95193</v>
      </c>
    </row>
    <row r="156" customFormat="false" ht="14.15" hidden="false" customHeight="true" outlineLevel="0" collapsed="false">
      <c r="A156" s="8" t="s">
        <v>798</v>
      </c>
      <c r="B156" s="8" t="s">
        <v>799</v>
      </c>
      <c r="C156" s="15" t="s">
        <v>800</v>
      </c>
      <c r="D156" s="9" t="str">
        <f aca="false">"Oberneuland "&amp;F156</f>
        <v>Oberneuland 81</v>
      </c>
      <c r="E156" s="9" t="str">
        <f aca="false">G156&amp;", "&amp;H156&amp;", "&amp;I156</f>
        <v>Döhle, Matthias, Landmann</v>
      </c>
      <c r="F156" s="16" t="n">
        <v>81</v>
      </c>
      <c r="G156" s="9" t="s">
        <v>499</v>
      </c>
      <c r="H156" s="9" t="s">
        <v>801</v>
      </c>
      <c r="I156" s="9" t="s">
        <v>164</v>
      </c>
      <c r="J156" s="9"/>
      <c r="K156" s="8" t="s">
        <v>802</v>
      </c>
      <c r="L156" s="9" t="str">
        <f aca="false">"https://www.openstreetmap.org/?mlat="&amp;MID(A156,1,9)&amp;"&amp;mlon="&amp;MID(B156,1,8)&amp;"#map=18/"&amp;MID(A156,1,9)&amp;"/"&amp;MID(B156,1,8)</f>
        <v>https://www.openstreetmap.org/?mlat=53.091423&amp;mlon=8.950515#map=18/53.091423/8.950515</v>
      </c>
      <c r="M156" s="9" t="str">
        <f aca="false">"https://opentopomap.org/#marker=17/"&amp;MID(A156,1,9)&amp;"/"&amp;MID(B156,1,8)</f>
        <v>https://opentopomap.org/#marker=17/53.091423/8.950515</v>
      </c>
    </row>
    <row r="157" customFormat="false" ht="14.15" hidden="false" customHeight="true" outlineLevel="0" collapsed="false">
      <c r="A157" s="8" t="s">
        <v>803</v>
      </c>
      <c r="B157" s="8" t="s">
        <v>804</v>
      </c>
      <c r="C157" s="15" t="s">
        <v>805</v>
      </c>
      <c r="D157" s="9" t="str">
        <f aca="false">"Oberneuland "&amp;F157</f>
        <v>Oberneuland 82</v>
      </c>
      <c r="E157" s="9" t="str">
        <f aca="false">G157&amp;", "&amp;H157&amp;", "&amp;I157</f>
        <v>Brüning, Chr., Landmann</v>
      </c>
      <c r="F157" s="16" t="n">
        <v>82</v>
      </c>
      <c r="G157" s="9" t="s">
        <v>517</v>
      </c>
      <c r="H157" s="9" t="s">
        <v>242</v>
      </c>
      <c r="I157" s="9" t="s">
        <v>164</v>
      </c>
      <c r="J157" s="9"/>
      <c r="K157" s="8" t="s">
        <v>806</v>
      </c>
      <c r="L157" s="9" t="str">
        <f aca="false">"https://www.openstreetmap.org/?mlat="&amp;MID(A157,1,9)&amp;"&amp;mlon="&amp;MID(B157,1,8)&amp;"#map=18/"&amp;MID(A157,1,9)&amp;"/"&amp;MID(B157,1,8)</f>
        <v>https://www.openstreetmap.org/?mlat=53.09199&amp;mlon=8.95051#map=18/53.09199/8.95051</v>
      </c>
      <c r="M157" s="9" t="str">
        <f aca="false">"https://opentopomap.org/#marker=17/"&amp;MID(A157,1,9)&amp;"/"&amp;MID(B157,1,8)</f>
        <v>https://opentopomap.org/#marker=17/53.09199/8.95051</v>
      </c>
    </row>
    <row r="158" customFormat="false" ht="14.15" hidden="false" customHeight="true" outlineLevel="0" collapsed="false">
      <c r="A158" s="8" t="s">
        <v>803</v>
      </c>
      <c r="B158" s="8" t="s">
        <v>804</v>
      </c>
      <c r="C158" s="15" t="s">
        <v>805</v>
      </c>
      <c r="D158" s="9" t="str">
        <f aca="false">"Oberneuland "&amp;F158</f>
        <v>Oberneuland 82</v>
      </c>
      <c r="E158" s="9" t="str">
        <f aca="false">G158&amp;", "&amp;H158&amp;", "&amp;I158</f>
        <v>Brünning, Joh., Landmann</v>
      </c>
      <c r="F158" s="16" t="n">
        <v>82</v>
      </c>
      <c r="G158" s="9" t="s">
        <v>807</v>
      </c>
      <c r="H158" s="9" t="s">
        <v>143</v>
      </c>
      <c r="I158" s="9" t="s">
        <v>164</v>
      </c>
      <c r="J158" s="9"/>
      <c r="K158" s="8" t="s">
        <v>806</v>
      </c>
      <c r="L158" s="9" t="str">
        <f aca="false">"https://www.openstreetmap.org/?mlat="&amp;MID(A158,1,9)&amp;"&amp;mlon="&amp;MID(B158,1,8)&amp;"#map=18/"&amp;MID(A158,1,9)&amp;"/"&amp;MID(B158,1,8)</f>
        <v>https://www.openstreetmap.org/?mlat=53.09199&amp;mlon=8.95051#map=18/53.09199/8.95051</v>
      </c>
      <c r="M158" s="9" t="str">
        <f aca="false">"https://opentopomap.org/#marker=17/"&amp;MID(A158,1,9)&amp;"/"&amp;MID(B158,1,8)</f>
        <v>https://opentopomap.org/#marker=17/53.09199/8.95051</v>
      </c>
    </row>
    <row r="159" customFormat="false" ht="14.15" hidden="false" customHeight="true" outlineLevel="0" collapsed="false">
      <c r="A159" s="8" t="s">
        <v>808</v>
      </c>
      <c r="B159" s="8" t="s">
        <v>809</v>
      </c>
      <c r="C159" s="15" t="s">
        <v>810</v>
      </c>
      <c r="D159" s="9" t="str">
        <f aca="false">"Oberneuland "&amp;F159</f>
        <v>Oberneuland 83</v>
      </c>
      <c r="E159" s="9" t="str">
        <f aca="false">G159&amp;", "&amp;H159&amp;", "&amp;I159</f>
        <v>Osmers, Arend, Landmann</v>
      </c>
      <c r="F159" s="16" t="n">
        <v>83</v>
      </c>
      <c r="G159" s="9" t="s">
        <v>303</v>
      </c>
      <c r="H159" s="9" t="s">
        <v>811</v>
      </c>
      <c r="I159" s="9" t="s">
        <v>164</v>
      </c>
      <c r="J159" s="9"/>
      <c r="K159" s="8" t="s">
        <v>812</v>
      </c>
      <c r="L159" s="9" t="str">
        <f aca="false">"https://www.openstreetmap.org/?mlat="&amp;MID(A159,1,9)&amp;"&amp;mlon="&amp;MID(B159,1,8)&amp;"#map=18/"&amp;MID(A159,1,9)&amp;"/"&amp;MID(B159,1,8)</f>
        <v>https://www.openstreetmap.org/?mlat=53.09245&amp;mlon=8.94917#map=18/53.09245/8.94917</v>
      </c>
      <c r="M159" s="9" t="str">
        <f aca="false">"https://opentopomap.org/#marker=17/"&amp;MID(A159,1,9)&amp;"/"&amp;MID(B159,1,8)</f>
        <v>https://opentopomap.org/#marker=17/53.09245/8.94917</v>
      </c>
    </row>
    <row r="160" customFormat="false" ht="14.15" hidden="false" customHeight="true" outlineLevel="0" collapsed="false">
      <c r="A160" s="8" t="s">
        <v>813</v>
      </c>
      <c r="B160" s="8" t="s">
        <v>814</v>
      </c>
      <c r="C160" s="15" t="s">
        <v>815</v>
      </c>
      <c r="D160" s="9" t="str">
        <f aca="false">"Oberneuland "&amp;F160</f>
        <v>Oberneuland 84</v>
      </c>
      <c r="E160" s="9" t="str">
        <f aca="false">G160&amp;", "&amp;H160&amp;", "&amp;I160</f>
        <v>Hilken, Lür, Landmann</v>
      </c>
      <c r="F160" s="16" t="n">
        <v>84</v>
      </c>
      <c r="G160" s="9" t="s">
        <v>262</v>
      </c>
      <c r="H160" s="9" t="s">
        <v>145</v>
      </c>
      <c r="I160" s="9" t="s">
        <v>164</v>
      </c>
      <c r="J160" s="9"/>
      <c r="K160" s="8" t="s">
        <v>816</v>
      </c>
      <c r="L160" s="9" t="str">
        <f aca="false">"https://www.openstreetmap.org/?mlat="&amp;MID(A160,1,9)&amp;"&amp;mlon="&amp;MID(B160,1,8)&amp;"#map=18/"&amp;MID(A160,1,9)&amp;"/"&amp;MID(B160,1,8)</f>
        <v>https://www.openstreetmap.org/?mlat=53.09265&amp;mlon=8.94889#map=18/53.09265/8.94889</v>
      </c>
      <c r="M160" s="9" t="str">
        <f aca="false">"https://opentopomap.org/#marker=17/"&amp;MID(A160,1,9)&amp;"/"&amp;MID(B160,1,8)</f>
        <v>https://opentopomap.org/#marker=17/53.09265/8.94889</v>
      </c>
    </row>
    <row r="161" customFormat="false" ht="14.15" hidden="false" customHeight="true" outlineLevel="0" collapsed="false">
      <c r="A161" s="8" t="s">
        <v>817</v>
      </c>
      <c r="B161" s="8" t="s">
        <v>818</v>
      </c>
      <c r="C161" s="17" t="s">
        <v>819</v>
      </c>
      <c r="D161" s="9" t="str">
        <f aca="false">"Oberneuland "&amp;F161</f>
        <v>Oberneuland 85</v>
      </c>
      <c r="E161" s="9" t="str">
        <f aca="false">G161&amp;", "&amp;H161&amp;", "&amp;I161</f>
        <v>Behrens, Arnold, Landmann</v>
      </c>
      <c r="F161" s="16" t="n">
        <v>85</v>
      </c>
      <c r="G161" s="9" t="s">
        <v>142</v>
      </c>
      <c r="H161" s="9" t="s">
        <v>820</v>
      </c>
      <c r="I161" s="9" t="s">
        <v>164</v>
      </c>
      <c r="J161" s="9"/>
      <c r="K161" s="8" t="s">
        <v>821</v>
      </c>
      <c r="L161" s="9" t="str">
        <f aca="false">"https://www.openstreetmap.org/?mlat="&amp;MID(A161,1,9)&amp;"&amp;mlon="&amp;MID(B161,1,8)&amp;"#map=18/"&amp;MID(A161,1,9)&amp;"/"&amp;MID(B161,1,8)</f>
        <v>https://www.openstreetmap.org/?mlat=53.09395&amp;mlon=8.94897#map=18/53.09395/8.94897</v>
      </c>
      <c r="M161" s="9" t="str">
        <f aca="false">"https://opentopomap.org/#marker=17/"&amp;MID(A161,1,9)&amp;"/"&amp;MID(B161,1,8)</f>
        <v>https://opentopomap.org/#marker=17/53.09395/8.94897</v>
      </c>
    </row>
    <row r="162" customFormat="false" ht="14.15" hidden="false" customHeight="true" outlineLevel="0" collapsed="false">
      <c r="A162" s="8" t="s">
        <v>817</v>
      </c>
      <c r="B162" s="8" t="s">
        <v>818</v>
      </c>
      <c r="C162" s="17" t="s">
        <v>819</v>
      </c>
      <c r="D162" s="9" t="str">
        <f aca="false">"Oberneuland "&amp;F162</f>
        <v>Oberneuland 85</v>
      </c>
      <c r="E162" s="9" t="str">
        <f aca="false">G162&amp;", "&amp;H162&amp;", "&amp;I162</f>
        <v>Behrens, Bernhard, Landmann</v>
      </c>
      <c r="F162" s="16" t="n">
        <v>85</v>
      </c>
      <c r="G162" s="9" t="s">
        <v>142</v>
      </c>
      <c r="H162" s="9" t="s">
        <v>822</v>
      </c>
      <c r="I162" s="9" t="s">
        <v>164</v>
      </c>
      <c r="J162" s="9"/>
      <c r="K162" s="8" t="s">
        <v>821</v>
      </c>
      <c r="L162" s="9" t="str">
        <f aca="false">"https://www.openstreetmap.org/?mlat="&amp;MID(A162,1,9)&amp;"&amp;mlon="&amp;MID(B162,1,8)&amp;"#map=18/"&amp;MID(A162,1,9)&amp;"/"&amp;MID(B162,1,8)</f>
        <v>https://www.openstreetmap.org/?mlat=53.09395&amp;mlon=8.94897#map=18/53.09395/8.94897</v>
      </c>
      <c r="M162" s="9" t="str">
        <f aca="false">"https://opentopomap.org/#marker=17/"&amp;MID(A162,1,9)&amp;"/"&amp;MID(B162,1,8)</f>
        <v>https://opentopomap.org/#marker=17/53.09395/8.94897</v>
      </c>
    </row>
    <row r="163" customFormat="false" ht="14.15" hidden="false" customHeight="true" outlineLevel="0" collapsed="false">
      <c r="A163" s="8" t="s">
        <v>823</v>
      </c>
      <c r="B163" s="8" t="s">
        <v>824</v>
      </c>
      <c r="C163" s="15" t="s">
        <v>825</v>
      </c>
      <c r="D163" s="9" t="str">
        <f aca="false">"Oberneuland "&amp;F163</f>
        <v>Oberneuland 86</v>
      </c>
      <c r="E163" s="9" t="str">
        <f aca="false">G163&amp;", "&amp;H163&amp;", "&amp;I163</f>
        <v>Behrens, Joh., Landwirt</v>
      </c>
      <c r="F163" s="16" t="n">
        <v>86</v>
      </c>
      <c r="G163" s="9" t="s">
        <v>142</v>
      </c>
      <c r="H163" s="9" t="s">
        <v>143</v>
      </c>
      <c r="I163" s="9" t="s">
        <v>124</v>
      </c>
      <c r="J163" s="9"/>
      <c r="K163" s="8" t="s">
        <v>826</v>
      </c>
      <c r="L163" s="9" t="str">
        <f aca="false">"https://www.openstreetmap.org/?mlat="&amp;MID(A163,1,9)&amp;"&amp;mlon="&amp;MID(B163,1,8)&amp;"#map=18/"&amp;MID(A163,1,9)&amp;"/"&amp;MID(B163,1,8)</f>
        <v>https://www.openstreetmap.org/?mlat=53.09481&amp;mlon=8.94893#map=18/53.09481/8.94893</v>
      </c>
      <c r="M163" s="9" t="str">
        <f aca="false">"https://opentopomap.org/#marker=17/"&amp;MID(A163,1,9)&amp;"/"&amp;MID(B163,1,8)</f>
        <v>https://opentopomap.org/#marker=17/53.09481/8.94893</v>
      </c>
    </row>
    <row r="164" customFormat="false" ht="14.15" hidden="false" customHeight="true" outlineLevel="0" collapsed="false">
      <c r="A164" s="8" t="s">
        <v>827</v>
      </c>
      <c r="B164" s="8" t="s">
        <v>828</v>
      </c>
      <c r="C164" s="15" t="s">
        <v>829</v>
      </c>
      <c r="D164" s="9" t="str">
        <f aca="false">"Oberneuland "&amp;F164</f>
        <v>Oberneuland 87</v>
      </c>
      <c r="E164" s="9" t="str">
        <f aca="false">G164&amp;", "&amp;H164&amp;", "&amp;I164</f>
        <v>Meyer, Carl, Landmann</v>
      </c>
      <c r="F164" s="16" t="n">
        <v>87</v>
      </c>
      <c r="G164" s="9" t="s">
        <v>241</v>
      </c>
      <c r="H164" s="9" t="s">
        <v>235</v>
      </c>
      <c r="I164" s="9" t="s">
        <v>164</v>
      </c>
      <c r="J164" s="9"/>
      <c r="K164" s="8" t="s">
        <v>830</v>
      </c>
      <c r="L164" s="9" t="str">
        <f aca="false">"https://www.openstreetmap.org/?mlat="&amp;MID(A164,1,9)&amp;"&amp;mlon="&amp;MID(B164,1,8)&amp;"#map=18/"&amp;MID(A164,1,9)&amp;"/"&amp;MID(B164,1,8)</f>
        <v>https://www.openstreetmap.org/?mlat=53.096198&amp;mlon=8.948422#map=18/53.096198/8.948422</v>
      </c>
      <c r="M164" s="9" t="str">
        <f aca="false">"https://opentopomap.org/#marker=17/"&amp;MID(A164,1,9)&amp;"/"&amp;MID(B164,1,8)</f>
        <v>https://opentopomap.org/#marker=17/53.096198/8.948422</v>
      </c>
    </row>
    <row r="165" customFormat="false" ht="14.15" hidden="false" customHeight="true" outlineLevel="0" collapsed="false">
      <c r="A165" s="8" t="s">
        <v>831</v>
      </c>
      <c r="B165" s="8" t="s">
        <v>832</v>
      </c>
      <c r="C165" s="15" t="s">
        <v>833</v>
      </c>
      <c r="D165" s="9" t="str">
        <f aca="false">"Oberneuland "&amp;F165</f>
        <v>Oberneuland 87a</v>
      </c>
      <c r="E165" s="9" t="str">
        <f aca="false">G165&amp;", "&amp;H165&amp;", "&amp;I165</f>
        <v>Wagschal, H., Tischler</v>
      </c>
      <c r="F165" s="16" t="s">
        <v>834</v>
      </c>
      <c r="G165" s="9" t="s">
        <v>463</v>
      </c>
      <c r="H165" s="9" t="s">
        <v>109</v>
      </c>
      <c r="I165" s="9" t="s">
        <v>835</v>
      </c>
      <c r="J165" s="9"/>
      <c r="K165" s="8" t="s">
        <v>836</v>
      </c>
      <c r="L165" s="9" t="str">
        <f aca="false">"https://www.openstreetmap.org/?mlat="&amp;MID(A165,1,9)&amp;"&amp;mlon="&amp;MID(B165,1,8)&amp;"#map=18/"&amp;MID(A165,1,9)&amp;"/"&amp;MID(B165,1,8)</f>
        <v>https://www.openstreetmap.org/?mlat=53.09636&amp;mlon=8.94776#map=18/53.09636/8.94776</v>
      </c>
      <c r="M165" s="9" t="str">
        <f aca="false">"https://opentopomap.org/#marker=17/"&amp;MID(A165,1,9)&amp;"/"&amp;MID(B165,1,8)</f>
        <v>https://opentopomap.org/#marker=17/53.09636/8.94776</v>
      </c>
    </row>
    <row r="166" customFormat="false" ht="14.15" hidden="false" customHeight="true" outlineLevel="0" collapsed="false">
      <c r="A166" s="8" t="s">
        <v>837</v>
      </c>
      <c r="B166" s="8" t="s">
        <v>838</v>
      </c>
      <c r="C166" s="15" t="s">
        <v>839</v>
      </c>
      <c r="D166" s="9" t="str">
        <f aca="false">"Oberneuland "&amp;F166</f>
        <v>Oberneuland 87b</v>
      </c>
      <c r="E166" s="9" t="str">
        <f aca="false">G166&amp;", "&amp;H166&amp;", "&amp;I166</f>
        <v>Meyer, Alb., Tischler</v>
      </c>
      <c r="F166" s="16" t="s">
        <v>840</v>
      </c>
      <c r="G166" s="9" t="s">
        <v>241</v>
      </c>
      <c r="H166" s="9" t="s">
        <v>841</v>
      </c>
      <c r="I166" s="9" t="s">
        <v>835</v>
      </c>
      <c r="J166" s="9"/>
      <c r="K166" s="8" t="s">
        <v>842</v>
      </c>
      <c r="L166" s="9" t="str">
        <f aca="false">"https://www.openstreetmap.org/?mlat="&amp;MID(A166,1,9)&amp;"&amp;mlon="&amp;MID(B166,1,8)&amp;"#map=18/"&amp;MID(A166,1,9)&amp;"/"&amp;MID(B166,1,8)</f>
        <v>https://www.openstreetmap.org/?mlat=53.09643&amp;mlon=8.947684#map=18/53.09643/8.947684</v>
      </c>
      <c r="M166" s="9" t="str">
        <f aca="false">"https://opentopomap.org/#marker=17/"&amp;MID(A166,1,9)&amp;"/"&amp;MID(B166,1,8)</f>
        <v>https://opentopomap.org/#marker=17/53.09643/8.947684</v>
      </c>
    </row>
    <row r="167" customFormat="false" ht="14.15" hidden="false" customHeight="true" outlineLevel="0" collapsed="false">
      <c r="A167" s="8" t="s">
        <v>837</v>
      </c>
      <c r="B167" s="8" t="s">
        <v>838</v>
      </c>
      <c r="C167" s="15" t="s">
        <v>839</v>
      </c>
      <c r="D167" s="9" t="str">
        <f aca="false">"Oberneuland "&amp;F167</f>
        <v>Oberneuland 87b</v>
      </c>
      <c r="E167" s="9" t="str">
        <f aca="false">G167&amp;", "&amp;H167&amp;", "&amp;I167</f>
        <v>Roselius, Joh. Hinr., Landmann</v>
      </c>
      <c r="F167" s="16" t="s">
        <v>840</v>
      </c>
      <c r="G167" s="9" t="s">
        <v>843</v>
      </c>
      <c r="H167" s="9" t="s">
        <v>642</v>
      </c>
      <c r="I167" s="9" t="s">
        <v>164</v>
      </c>
      <c r="J167" s="9"/>
      <c r="K167" s="8" t="s">
        <v>842</v>
      </c>
      <c r="L167" s="9" t="str">
        <f aca="false">"https://www.openstreetmap.org/?mlat="&amp;MID(A167,1,9)&amp;"&amp;mlon="&amp;MID(B167,1,8)&amp;"#map=18/"&amp;MID(A167,1,9)&amp;"/"&amp;MID(B167,1,8)</f>
        <v>https://www.openstreetmap.org/?mlat=53.09643&amp;mlon=8.947684#map=18/53.09643/8.947684</v>
      </c>
      <c r="M167" s="9" t="str">
        <f aca="false">"https://opentopomap.org/#marker=17/"&amp;MID(A167,1,9)&amp;"/"&amp;MID(B167,1,8)</f>
        <v>https://opentopomap.org/#marker=17/53.09643/8.947684</v>
      </c>
    </row>
    <row r="168" customFormat="false" ht="14.15" hidden="false" customHeight="true" outlineLevel="0" collapsed="false">
      <c r="A168" s="8" t="s">
        <v>844</v>
      </c>
      <c r="B168" s="8" t="s">
        <v>845</v>
      </c>
      <c r="C168" s="15" t="s">
        <v>846</v>
      </c>
      <c r="D168" s="9" t="str">
        <f aca="false">"Oberneuland "&amp;F168</f>
        <v>Oberneuland 87c</v>
      </c>
      <c r="E168" s="9" t="str">
        <f aca="false">G168&amp;", "&amp;H168&amp;", "&amp;I168</f>
        <v>Seiler, Joh. Franz Ernst, Weichensteller</v>
      </c>
      <c r="F168" s="16" t="s">
        <v>847</v>
      </c>
      <c r="G168" s="9" t="s">
        <v>848</v>
      </c>
      <c r="H168" s="9" t="s">
        <v>849</v>
      </c>
      <c r="I168" s="9" t="s">
        <v>850</v>
      </c>
      <c r="J168" s="9"/>
      <c r="K168" s="8" t="s">
        <v>851</v>
      </c>
      <c r="L168" s="9" t="str">
        <f aca="false">"https://www.openstreetmap.org/?mlat="&amp;MID(A168,1,9)&amp;"&amp;mlon="&amp;MID(B168,1,8)&amp;"#map=18/"&amp;MID(A168,1,9)&amp;"/"&amp;MID(B168,1,8)</f>
        <v>https://www.openstreetmap.org/?mlat=53.0965&amp;mlon=8.94759#map=18/53.0965/8.94759</v>
      </c>
      <c r="M168" s="9" t="str">
        <f aca="false">"https://opentopomap.org/#marker=17/"&amp;MID(A168,1,9)&amp;"/"&amp;MID(B168,1,8)</f>
        <v>https://opentopomap.org/#marker=17/53.0965/8.94759</v>
      </c>
    </row>
    <row r="169" customFormat="false" ht="14.15" hidden="false" customHeight="true" outlineLevel="0" collapsed="false">
      <c r="A169" s="8" t="s">
        <v>852</v>
      </c>
      <c r="B169" s="8" t="s">
        <v>853</v>
      </c>
      <c r="C169" s="15" t="s">
        <v>854</v>
      </c>
      <c r="D169" s="9" t="str">
        <f aca="false">"Oberneuland "&amp;F169</f>
        <v>Oberneuland 88</v>
      </c>
      <c r="E169" s="9" t="str">
        <f aca="false">G169&amp;", "&amp;H169&amp;", "&amp;I169</f>
        <v>Meyer, Arnold, Arbeiter</v>
      </c>
      <c r="F169" s="16" t="n">
        <v>88</v>
      </c>
      <c r="G169" s="9" t="s">
        <v>241</v>
      </c>
      <c r="H169" s="9" t="s">
        <v>820</v>
      </c>
      <c r="I169" s="9" t="s">
        <v>94</v>
      </c>
      <c r="J169" s="9"/>
      <c r="K169" s="8" t="s">
        <v>855</v>
      </c>
      <c r="L169" s="9" t="str">
        <f aca="false">"https://www.openstreetmap.org/?mlat="&amp;MID(A169,1,9)&amp;"&amp;mlon="&amp;MID(B169,1,8)&amp;"#map=18/"&amp;MID(A169,1,9)&amp;"/"&amp;MID(B169,1,8)</f>
        <v>https://www.openstreetmap.org/?mlat=53.097077&amp;mlon=8.947663#map=18/53.097077/8.947663</v>
      </c>
      <c r="M169" s="9" t="str">
        <f aca="false">"https://opentopomap.org/#marker=17/"&amp;MID(A169,1,9)&amp;"/"&amp;MID(B169,1,8)</f>
        <v>https://opentopomap.org/#marker=17/53.097077/8.947663</v>
      </c>
    </row>
    <row r="170" customFormat="false" ht="14.15" hidden="false" customHeight="true" outlineLevel="0" collapsed="false">
      <c r="A170" s="8" t="s">
        <v>852</v>
      </c>
      <c r="B170" s="8" t="s">
        <v>853</v>
      </c>
      <c r="C170" s="15" t="s">
        <v>854</v>
      </c>
      <c r="D170" s="9" t="str">
        <f aca="false">"Oberneuland "&amp;F170</f>
        <v>Oberneuland 88</v>
      </c>
      <c r="E170" s="9" t="str">
        <f aca="false">G170&amp;", "&amp;H170&amp;", "&amp;I170</f>
        <v>Meyer, Friedr., Wwe.</v>
      </c>
      <c r="F170" s="16" t="n">
        <v>88</v>
      </c>
      <c r="G170" s="9" t="s">
        <v>241</v>
      </c>
      <c r="H170" s="9" t="s">
        <v>483</v>
      </c>
      <c r="I170" s="9" t="s">
        <v>91</v>
      </c>
      <c r="J170" s="9"/>
      <c r="K170" s="8" t="s">
        <v>855</v>
      </c>
      <c r="L170" s="9" t="str">
        <f aca="false">"https://www.openstreetmap.org/?mlat="&amp;MID(A170,1,9)&amp;"&amp;mlon="&amp;MID(B170,1,8)&amp;"#map=18/"&amp;MID(A170,1,9)&amp;"/"&amp;MID(B170,1,8)</f>
        <v>https://www.openstreetmap.org/?mlat=53.097077&amp;mlon=8.947663#map=18/53.097077/8.947663</v>
      </c>
      <c r="M170" s="9" t="str">
        <f aca="false">"https://opentopomap.org/#marker=17/"&amp;MID(A170,1,9)&amp;"/"&amp;MID(B170,1,8)</f>
        <v>https://opentopomap.org/#marker=17/53.097077/8.947663</v>
      </c>
    </row>
    <row r="171" customFormat="false" ht="14.15" hidden="false" customHeight="true" outlineLevel="0" collapsed="false">
      <c r="A171" s="8" t="s">
        <v>856</v>
      </c>
      <c r="B171" s="8" t="s">
        <v>857</v>
      </c>
      <c r="C171" s="15" t="s">
        <v>858</v>
      </c>
      <c r="D171" s="9" t="str">
        <f aca="false">"Oberneuland "&amp;F171</f>
        <v>Oberneuland 89</v>
      </c>
      <c r="E171" s="9" t="str">
        <f aca="false">G171&amp;", "&amp;H171&amp;", "&amp;I171</f>
        <v>Blome, Friedr., Landmann</v>
      </c>
      <c r="F171" s="16" t="n">
        <v>89</v>
      </c>
      <c r="G171" s="9" t="s">
        <v>354</v>
      </c>
      <c r="H171" s="9" t="s">
        <v>483</v>
      </c>
      <c r="I171" s="9" t="s">
        <v>164</v>
      </c>
      <c r="J171" s="9"/>
      <c r="K171" s="8" t="s">
        <v>859</v>
      </c>
      <c r="L171" s="9" t="str">
        <f aca="false">"https://www.openstreetmap.org/?mlat="&amp;MID(A171,1,9)&amp;"&amp;mlon="&amp;MID(B171,1,8)&amp;"#map=18/"&amp;MID(A171,1,9)&amp;"/"&amp;MID(B171,1,8)</f>
        <v>https://www.openstreetmap.org/?mlat=53.098721&amp;mlon=8.949123#map=18/53.098721/8.949123</v>
      </c>
      <c r="M171" s="9" t="str">
        <f aca="false">"https://opentopomap.org/#marker=17/"&amp;MID(A171,1,9)&amp;"/"&amp;MID(B171,1,8)</f>
        <v>https://opentopomap.org/#marker=17/53.098721/8.949123</v>
      </c>
    </row>
    <row r="172" customFormat="false" ht="14.15" hidden="false" customHeight="true" outlineLevel="0" collapsed="false">
      <c r="A172" s="8" t="s">
        <v>856</v>
      </c>
      <c r="B172" s="8" t="s">
        <v>857</v>
      </c>
      <c r="C172" s="15" t="s">
        <v>858</v>
      </c>
      <c r="D172" s="9" t="str">
        <f aca="false">"Oberneuland "&amp;F172</f>
        <v>Oberneuland 89</v>
      </c>
      <c r="E172" s="9" t="str">
        <f aca="false">G172&amp;", "&amp;H172&amp;", "&amp;I172</f>
        <v>Blome, Joh., Privatmann</v>
      </c>
      <c r="F172" s="16" t="n">
        <v>89</v>
      </c>
      <c r="G172" s="9" t="s">
        <v>354</v>
      </c>
      <c r="H172" s="9" t="s">
        <v>143</v>
      </c>
      <c r="I172" s="9" t="s">
        <v>310</v>
      </c>
      <c r="J172" s="9"/>
      <c r="K172" s="8" t="s">
        <v>859</v>
      </c>
      <c r="L172" s="9" t="str">
        <f aca="false">"https://www.openstreetmap.org/?mlat="&amp;MID(A172,1,9)&amp;"&amp;mlon="&amp;MID(B172,1,8)&amp;"#map=18/"&amp;MID(A172,1,9)&amp;"/"&amp;MID(B172,1,8)</f>
        <v>https://www.openstreetmap.org/?mlat=53.098721&amp;mlon=8.949123#map=18/53.098721/8.949123</v>
      </c>
      <c r="M172" s="9" t="str">
        <f aca="false">"https://opentopomap.org/#marker=17/"&amp;MID(A172,1,9)&amp;"/"&amp;MID(B172,1,8)</f>
        <v>https://opentopomap.org/#marker=17/53.098721/8.949123</v>
      </c>
    </row>
    <row r="173" customFormat="false" ht="14.15" hidden="false" customHeight="true" outlineLevel="0" collapsed="false">
      <c r="A173" s="8" t="s">
        <v>860</v>
      </c>
      <c r="B173" s="8" t="s">
        <v>861</v>
      </c>
      <c r="C173" s="15" t="s">
        <v>862</v>
      </c>
      <c r="D173" s="9" t="str">
        <f aca="false">"Oberneuland "&amp;F173</f>
        <v>Oberneuland 90</v>
      </c>
      <c r="E173" s="9" t="str">
        <f aca="false">G173&amp;", "&amp;H173&amp;", "&amp;I173</f>
        <v>Blome, Chr., Wwe.</v>
      </c>
      <c r="F173" s="16" t="n">
        <v>90</v>
      </c>
      <c r="G173" s="9" t="s">
        <v>354</v>
      </c>
      <c r="H173" s="9" t="s">
        <v>242</v>
      </c>
      <c r="I173" s="9" t="s">
        <v>91</v>
      </c>
      <c r="J173" s="9"/>
      <c r="K173" s="8" t="s">
        <v>863</v>
      </c>
      <c r="L173" s="9" t="str">
        <f aca="false">"https://www.openstreetmap.org/?mlat="&amp;MID(A173,1,9)&amp;"&amp;mlon="&amp;MID(B173,1,8)&amp;"#map=18/"&amp;MID(A173,1,9)&amp;"/"&amp;MID(B173,1,8)</f>
        <v>https://www.openstreetmap.org/?mlat=53.096709&amp;mlon=8.953478#map=18/53.096709/8.953478</v>
      </c>
      <c r="M173" s="9" t="str">
        <f aca="false">"https://opentopomap.org/#marker=17/"&amp;MID(A173,1,9)&amp;"/"&amp;MID(B173,1,8)</f>
        <v>https://opentopomap.org/#marker=17/53.096709/8.953478</v>
      </c>
    </row>
    <row r="174" customFormat="false" ht="14.15" hidden="false" customHeight="true" outlineLevel="0" collapsed="false">
      <c r="A174" s="8" t="s">
        <v>860</v>
      </c>
      <c r="B174" s="8" t="s">
        <v>861</v>
      </c>
      <c r="C174" s="15" t="s">
        <v>862</v>
      </c>
      <c r="D174" s="9" t="str">
        <f aca="false">"Oberneuland "&amp;F174</f>
        <v>Oberneuland 90</v>
      </c>
      <c r="E174" s="9" t="str">
        <f aca="false">G174&amp;", "&amp;H174&amp;", "&amp;I174</f>
        <v>Lamprecht, Ferdinand, Arbeiter</v>
      </c>
      <c r="F174" s="16" t="n">
        <v>90</v>
      </c>
      <c r="G174" s="9" t="s">
        <v>864</v>
      </c>
      <c r="H174" s="9" t="s">
        <v>865</v>
      </c>
      <c r="I174" s="9" t="s">
        <v>94</v>
      </c>
      <c r="J174" s="9"/>
      <c r="K174" s="8" t="s">
        <v>863</v>
      </c>
      <c r="L174" s="9" t="str">
        <f aca="false">"https://www.openstreetmap.org/?mlat="&amp;MID(A174,1,9)&amp;"&amp;mlon="&amp;MID(B174,1,8)&amp;"#map=18/"&amp;MID(A174,1,9)&amp;"/"&amp;MID(B174,1,8)</f>
        <v>https://www.openstreetmap.org/?mlat=53.096709&amp;mlon=8.953478#map=18/53.096709/8.953478</v>
      </c>
      <c r="M174" s="9" t="str">
        <f aca="false">"https://opentopomap.org/#marker=17/"&amp;MID(A174,1,9)&amp;"/"&amp;MID(B174,1,8)</f>
        <v>https://opentopomap.org/#marker=17/53.096709/8.953478</v>
      </c>
    </row>
    <row r="175" customFormat="false" ht="14.15" hidden="false" customHeight="true" outlineLevel="0" collapsed="false">
      <c r="A175" s="8" t="s">
        <v>866</v>
      </c>
      <c r="B175" s="8" t="s">
        <v>867</v>
      </c>
      <c r="C175" s="15" t="s">
        <v>868</v>
      </c>
      <c r="D175" s="9" t="str">
        <f aca="false">"Oberneuland "&amp;F175</f>
        <v>Oberneuland 91</v>
      </c>
      <c r="E175" s="9" t="str">
        <f aca="false">G175&amp;", "&amp;H175&amp;", "&amp;I175</f>
        <v>Stiller, Joseph, Arbeiter</v>
      </c>
      <c r="F175" s="16" t="n">
        <v>91</v>
      </c>
      <c r="G175" s="9" t="s">
        <v>869</v>
      </c>
      <c r="H175" s="9" t="s">
        <v>870</v>
      </c>
      <c r="I175" s="9" t="s">
        <v>94</v>
      </c>
      <c r="J175" s="9"/>
      <c r="K175" s="8" t="s">
        <v>871</v>
      </c>
      <c r="L175" s="9" t="str">
        <f aca="false">"https://www.openstreetmap.org/?mlat="&amp;MID(A175,1,9)&amp;"&amp;mlon="&amp;MID(B175,1,8)&amp;"#map=18/"&amp;MID(A175,1,9)&amp;"/"&amp;MID(B175,1,8)</f>
        <v>https://www.openstreetmap.org/?mlat=53.10481&amp;mlon=8.955946#map=18/53.10481/8.955946</v>
      </c>
      <c r="M175" s="9" t="str">
        <f aca="false">"https://opentopomap.org/#marker=17/"&amp;MID(A175,1,9)&amp;"/"&amp;MID(B175,1,8)</f>
        <v>https://opentopomap.org/#marker=17/53.10481/8.955946</v>
      </c>
    </row>
    <row r="176" customFormat="false" ht="14.15" hidden="false" customHeight="true" outlineLevel="0" collapsed="false">
      <c r="A176" s="8" t="s">
        <v>872</v>
      </c>
      <c r="B176" s="8" t="s">
        <v>873</v>
      </c>
      <c r="C176" s="15" t="s">
        <v>874</v>
      </c>
      <c r="D176" s="9" t="str">
        <f aca="false">"Oberneuland "&amp;F176</f>
        <v>Oberneuland 92</v>
      </c>
      <c r="E176" s="9" t="str">
        <f aca="false">G176&amp;", "&amp;H176&amp;", "&amp;I176</f>
        <v>Müller, H., Arbeiter</v>
      </c>
      <c r="F176" s="16" t="n">
        <v>92</v>
      </c>
      <c r="G176" s="9" t="s">
        <v>162</v>
      </c>
      <c r="H176" s="9" t="s">
        <v>109</v>
      </c>
      <c r="I176" s="9" t="s">
        <v>94</v>
      </c>
      <c r="J176" s="9"/>
      <c r="K176" s="8" t="s">
        <v>875</v>
      </c>
      <c r="L176" s="9" t="str">
        <f aca="false">"https://www.openstreetmap.org/?mlat="&amp;MID(A176,1,9)&amp;"&amp;mlon="&amp;MID(B176,1,8)&amp;"#map=18/"&amp;MID(A176,1,9)&amp;"/"&amp;MID(B176,1,8)</f>
        <v>https://www.openstreetmap.org/?mlat=53.106116&amp;mlon=8.956145#map=18/53.106116/8.956145</v>
      </c>
      <c r="M176" s="9" t="str">
        <f aca="false">"https://opentopomap.org/#marker=17/"&amp;MID(A176,1,9)&amp;"/"&amp;MID(B176,1,8)</f>
        <v>https://opentopomap.org/#marker=17/53.106116/8.956145</v>
      </c>
    </row>
    <row r="177" customFormat="false" ht="14.15" hidden="false" customHeight="true" outlineLevel="0" collapsed="false">
      <c r="A177" s="8" t="s">
        <v>876</v>
      </c>
      <c r="B177" s="8" t="s">
        <v>877</v>
      </c>
      <c r="C177" s="15" t="s">
        <v>878</v>
      </c>
      <c r="D177" s="9" t="str">
        <f aca="false">"Oberneuland "&amp;F177</f>
        <v>Oberneuland 94</v>
      </c>
      <c r="E177" s="9" t="str">
        <f aca="false">G177&amp;", "&amp;H177&amp;", "&amp;I177</f>
        <v>Brandt, Ludwig, Arbeiter</v>
      </c>
      <c r="F177" s="16" t="n">
        <v>94</v>
      </c>
      <c r="G177" s="9" t="s">
        <v>685</v>
      </c>
      <c r="H177" s="9" t="s">
        <v>622</v>
      </c>
      <c r="I177" s="9" t="s">
        <v>94</v>
      </c>
      <c r="J177" s="9"/>
      <c r="K177" s="8" t="s">
        <v>879</v>
      </c>
      <c r="L177" s="9" t="str">
        <f aca="false">"https://www.openstreetmap.org/?mlat="&amp;MID(A177,1,9)&amp;"&amp;mlon="&amp;MID(B177,1,8)&amp;"#map=18/"&amp;MID(A177,1,9)&amp;"/"&amp;MID(B177,1,8)</f>
        <v>https://www.openstreetmap.org/?mlat=53.1178&amp;mlon=8.93588#map=18/53.1178/8.93588</v>
      </c>
      <c r="M177" s="9" t="str">
        <f aca="false">"https://opentopomap.org/#marker=17/"&amp;MID(A177,1,9)&amp;"/"&amp;MID(B177,1,8)</f>
        <v>https://opentopomap.org/#marker=17/53.1178/8.93588</v>
      </c>
    </row>
    <row r="178" customFormat="false" ht="14.15" hidden="false" customHeight="true" outlineLevel="0" collapsed="false">
      <c r="A178" s="8" t="s">
        <v>880</v>
      </c>
      <c r="B178" s="8" t="s">
        <v>881</v>
      </c>
      <c r="C178" s="15" t="s">
        <v>882</v>
      </c>
      <c r="D178" s="9" t="str">
        <f aca="false">"Oberneuland "&amp;F178</f>
        <v>Oberneuland 95</v>
      </c>
      <c r="E178" s="9" t="str">
        <f aca="false">G178&amp;", "&amp;H178&amp;", "&amp;I178</f>
        <v>Frese, Herm. Diedr., Landmann</v>
      </c>
      <c r="F178" s="16" t="n">
        <v>95</v>
      </c>
      <c r="G178" s="9" t="s">
        <v>883</v>
      </c>
      <c r="H178" s="9" t="s">
        <v>884</v>
      </c>
      <c r="I178" s="9" t="s">
        <v>164</v>
      </c>
      <c r="J178" s="9"/>
      <c r="K178" s="8" t="s">
        <v>885</v>
      </c>
      <c r="L178" s="9" t="str">
        <f aca="false">"https://www.openstreetmap.org/?mlat="&amp;MID(A178,1,9)&amp;"&amp;mlon="&amp;MID(B178,1,8)&amp;"#map=18/"&amp;MID(A178,1,9)&amp;"/"&amp;MID(B178,1,8)</f>
        <v>https://www.openstreetmap.org/?mlat=53.118631&amp;mlon=8.933784#map=18/53.118631/8.933784</v>
      </c>
      <c r="M178" s="9" t="str">
        <f aca="false">"https://opentopomap.org/#marker=17/"&amp;MID(A178,1,9)&amp;"/"&amp;MID(B178,1,8)</f>
        <v>https://opentopomap.org/#marker=17/53.118631/8.933784</v>
      </c>
    </row>
    <row r="179" customFormat="false" ht="14.15" hidden="false" customHeight="true" outlineLevel="0" collapsed="false">
      <c r="A179" s="8" t="s">
        <v>880</v>
      </c>
      <c r="B179" s="8" t="s">
        <v>881</v>
      </c>
      <c r="C179" s="15" t="s">
        <v>882</v>
      </c>
      <c r="D179" s="9" t="str">
        <f aca="false">"Oberneuland "&amp;F179</f>
        <v>Oberneuland 95</v>
      </c>
      <c r="E179" s="9" t="str">
        <f aca="false">G179&amp;", "&amp;H179&amp;", "&amp;I179</f>
        <v>Frese, Wilh., Landmann</v>
      </c>
      <c r="F179" s="16" t="n">
        <v>95</v>
      </c>
      <c r="G179" s="9" t="s">
        <v>883</v>
      </c>
      <c r="H179" s="9" t="s">
        <v>216</v>
      </c>
      <c r="I179" s="9" t="s">
        <v>164</v>
      </c>
      <c r="J179" s="9"/>
      <c r="K179" s="8" t="s">
        <v>885</v>
      </c>
      <c r="L179" s="9" t="str">
        <f aca="false">"https://www.openstreetmap.org/?mlat="&amp;MID(A179,1,9)&amp;"&amp;mlon="&amp;MID(B179,1,8)&amp;"#map=18/"&amp;MID(A179,1,9)&amp;"/"&amp;MID(B179,1,8)</f>
        <v>https://www.openstreetmap.org/?mlat=53.118631&amp;mlon=8.933784#map=18/53.118631/8.933784</v>
      </c>
      <c r="M179" s="9" t="str">
        <f aca="false">"https://opentopomap.org/#marker=17/"&amp;MID(A179,1,9)&amp;"/"&amp;MID(B179,1,8)</f>
        <v>https://opentopomap.org/#marker=17/53.118631/8.933784</v>
      </c>
    </row>
    <row r="180" customFormat="false" ht="14.15" hidden="false" customHeight="true" outlineLevel="0" collapsed="false">
      <c r="A180" s="8" t="s">
        <v>886</v>
      </c>
      <c r="B180" s="8" t="s">
        <v>887</v>
      </c>
      <c r="C180" s="15" t="s">
        <v>888</v>
      </c>
      <c r="D180" s="9" t="str">
        <f aca="false">"Oberneuland "&amp;F180</f>
        <v>Oberneuland 96</v>
      </c>
      <c r="E180" s="9" t="str">
        <f aca="false">G180&amp;", "&amp;H180&amp;", "&amp;I180</f>
        <v>Kothe, Friedr., Arbeiter</v>
      </c>
      <c r="F180" s="16" t="n">
        <v>96</v>
      </c>
      <c r="G180" s="9" t="s">
        <v>889</v>
      </c>
      <c r="H180" s="9" t="s">
        <v>483</v>
      </c>
      <c r="I180" s="9" t="s">
        <v>94</v>
      </c>
      <c r="J180" s="9"/>
      <c r="K180" s="8" t="s">
        <v>890</v>
      </c>
      <c r="L180" s="9" t="str">
        <f aca="false">"https://www.openstreetmap.org/?mlat="&amp;MID(A180,1,9)&amp;"&amp;mlon="&amp;MID(B180,1,8)&amp;"#map=18/"&amp;MID(A180,1,9)&amp;"/"&amp;MID(B180,1,8)</f>
        <v>https://www.openstreetmap.org/?mlat=53.1191&amp;mlon=8.93208#map=18/53.1191/8.93208</v>
      </c>
      <c r="M180" s="9" t="str">
        <f aca="false">"https://opentopomap.org/#marker=17/"&amp;MID(A180,1,9)&amp;"/"&amp;MID(B180,1,8)</f>
        <v>https://opentopomap.org/#marker=17/53.1191/8.93208</v>
      </c>
    </row>
    <row r="181" customFormat="false" ht="14.15" hidden="false" customHeight="true" outlineLevel="0" collapsed="false">
      <c r="A181" s="8" t="s">
        <v>886</v>
      </c>
      <c r="B181" s="8" t="s">
        <v>887</v>
      </c>
      <c r="C181" s="15" t="s">
        <v>888</v>
      </c>
      <c r="D181" s="9" t="str">
        <f aca="false">"Oberneuland "&amp;F181</f>
        <v>Oberneuland 96</v>
      </c>
      <c r="E181" s="9" t="str">
        <f aca="false">G181&amp;", "&amp;H181&amp;", "&amp;I181</f>
        <v>Kothe, Heinr., Arbeiter</v>
      </c>
      <c r="F181" s="16" t="n">
        <v>96</v>
      </c>
      <c r="G181" s="9" t="s">
        <v>889</v>
      </c>
      <c r="H181" s="9" t="s">
        <v>102</v>
      </c>
      <c r="I181" s="9" t="s">
        <v>94</v>
      </c>
      <c r="J181" s="9"/>
      <c r="K181" s="8" t="s">
        <v>890</v>
      </c>
      <c r="L181" s="9" t="str">
        <f aca="false">"https://www.openstreetmap.org/?mlat="&amp;MID(A181,1,9)&amp;"&amp;mlon="&amp;MID(B181,1,8)&amp;"#map=18/"&amp;MID(A181,1,9)&amp;"/"&amp;MID(B181,1,8)</f>
        <v>https://www.openstreetmap.org/?mlat=53.1191&amp;mlon=8.93208#map=18/53.1191/8.93208</v>
      </c>
      <c r="M181" s="9" t="str">
        <f aca="false">"https://opentopomap.org/#marker=17/"&amp;MID(A181,1,9)&amp;"/"&amp;MID(B181,1,8)</f>
        <v>https://opentopomap.org/#marker=17/53.1191/8.93208</v>
      </c>
    </row>
    <row r="182" customFormat="false" ht="14.15" hidden="false" customHeight="true" outlineLevel="0" collapsed="false">
      <c r="A182" s="8" t="s">
        <v>891</v>
      </c>
      <c r="B182" s="8" t="s">
        <v>892</v>
      </c>
      <c r="C182" s="15" t="s">
        <v>893</v>
      </c>
      <c r="D182" s="9" t="str">
        <f aca="false">"Oberneuland "&amp;F182</f>
        <v>Oberneuland 97</v>
      </c>
      <c r="E182" s="9" t="str">
        <f aca="false">G182&amp;", "&amp;H182&amp;", "&amp;I182</f>
        <v>Seeger, Joh., Arbeiter</v>
      </c>
      <c r="F182" s="16" t="n">
        <v>97</v>
      </c>
      <c r="G182" s="9" t="s">
        <v>894</v>
      </c>
      <c r="H182" s="9" t="s">
        <v>143</v>
      </c>
      <c r="I182" s="9" t="s">
        <v>94</v>
      </c>
      <c r="J182" s="9"/>
      <c r="K182" s="8" t="s">
        <v>895</v>
      </c>
      <c r="L182" s="9" t="str">
        <f aca="false">"https://www.openstreetmap.org/?mlat="&amp;MID(A182,1,9)&amp;"&amp;mlon="&amp;MID(B182,1,8)&amp;"#map=18/"&amp;MID(A182,1,9)&amp;"/"&amp;MID(B182,1,8)</f>
        <v>https://www.openstreetmap.org/?mlat=53.120168&amp;mlon=8.924662#map=18/53.120168/8.924662</v>
      </c>
      <c r="M182" s="9" t="str">
        <f aca="false">"https://opentopomap.org/#marker=17/"&amp;MID(A182,1,9)&amp;"/"&amp;MID(B182,1,8)</f>
        <v>https://opentopomap.org/#marker=17/53.120168/8.924662</v>
      </c>
    </row>
    <row r="183" customFormat="false" ht="14.15" hidden="false" customHeight="true" outlineLevel="0" collapsed="false">
      <c r="A183" s="8" t="s">
        <v>896</v>
      </c>
      <c r="B183" s="8" t="s">
        <v>897</v>
      </c>
      <c r="C183" s="15" t="s">
        <v>898</v>
      </c>
      <c r="D183" s="9" t="str">
        <f aca="false">"Oberneuland "&amp;F183</f>
        <v>Oberneuland 98</v>
      </c>
      <c r="E183" s="9" t="str">
        <f aca="false">G183&amp;", "&amp;H183&amp;", "&amp;I183</f>
        <v>Babel, Arend, Landmann</v>
      </c>
      <c r="F183" s="16" t="n">
        <v>98</v>
      </c>
      <c r="G183" s="9" t="s">
        <v>899</v>
      </c>
      <c r="H183" s="9" t="s">
        <v>811</v>
      </c>
      <c r="I183" s="9" t="s">
        <v>164</v>
      </c>
      <c r="J183" s="9"/>
      <c r="K183" s="8" t="s">
        <v>900</v>
      </c>
      <c r="L183" s="9" t="str">
        <f aca="false">"https://www.openstreetmap.org/?mlat="&amp;MID(A183,1,9)&amp;"&amp;mlon="&amp;MID(B183,1,8)&amp;"#map=18/"&amp;MID(A183,1,9)&amp;"/"&amp;MID(B183,1,8)</f>
        <v>https://www.openstreetmap.org/?mlat=53.120306&amp;mlon=8.924184#map=18/53.120306/8.924184</v>
      </c>
      <c r="M183" s="9" t="str">
        <f aca="false">"https://opentopomap.org/#marker=17/"&amp;MID(A183,1,9)&amp;"/"&amp;MID(B183,1,8)</f>
        <v>https://opentopomap.org/#marker=17/53.120306/8.924184</v>
      </c>
    </row>
    <row r="184" s="9" customFormat="true" ht="14.15" hidden="false" customHeight="true" outlineLevel="0" collapsed="false">
      <c r="A184" s="8" t="s">
        <v>901</v>
      </c>
      <c r="B184" s="8" t="s">
        <v>902</v>
      </c>
      <c r="C184" s="17" t="s">
        <v>903</v>
      </c>
      <c r="D184" s="9" t="str">
        <f aca="false">"Rockwinkel "&amp;F184</f>
        <v>Rockwinkel </v>
      </c>
      <c r="E184" s="9" t="str">
        <f aca="false">G184</f>
        <v>Schule</v>
      </c>
      <c r="F184" s="16"/>
      <c r="G184" s="9" t="s">
        <v>592</v>
      </c>
      <c r="K184" s="8" t="s">
        <v>904</v>
      </c>
      <c r="L184" s="9" t="str">
        <f aca="false">"https://www.openstreetmap.org/?mlat="&amp;MID(A184,1,9)&amp;"&amp;mlon="&amp;MID(B184,1,8)&amp;"#map=18/"&amp;MID(A184,1,9)&amp;"/"&amp;MID(B184,1,8)</f>
        <v>https://www.openstreetmap.org/?mlat=53.079343&amp;mlon=8.94022#map=18/53.079343/8.94022</v>
      </c>
      <c r="M184" s="9" t="str">
        <f aca="false">"https://opentopomap.org/#marker=17/"&amp;MID(A184,1,9)&amp;"/"&amp;MID(B184,1,8)</f>
        <v>https://opentopomap.org/#marker=17/53.079343/8.94022</v>
      </c>
      <c r="AMI184" s="0"/>
      <c r="AMJ184" s="0"/>
    </row>
    <row r="185" customFormat="false" ht="14.15" hidden="false" customHeight="true" outlineLevel="0" collapsed="false">
      <c r="A185" s="8" t="s">
        <v>905</v>
      </c>
      <c r="B185" s="8" t="s">
        <v>906</v>
      </c>
      <c r="C185" s="15" t="s">
        <v>907</v>
      </c>
      <c r="D185" s="9" t="str">
        <f aca="false">"Rockwinkel "&amp;F185</f>
        <v>Rockwinkel 1</v>
      </c>
      <c r="E185" s="9" t="str">
        <f aca="false">G185&amp;", "&amp;H185</f>
        <v>Nielsen, A. Julius</v>
      </c>
      <c r="F185" s="16" t="n">
        <v>1</v>
      </c>
      <c r="G185" s="9" t="s">
        <v>908</v>
      </c>
      <c r="H185" s="9" t="s">
        <v>909</v>
      </c>
      <c r="I185" s="9"/>
      <c r="J185" s="9" t="s">
        <v>151</v>
      </c>
      <c r="K185" s="8" t="s">
        <v>910</v>
      </c>
      <c r="L185" s="9" t="str">
        <f aca="false">"https://www.openstreetmap.org/?mlat="&amp;MID(A185,1,9)&amp;"&amp;mlon="&amp;MID(B185,1,8)&amp;"#map=18/"&amp;MID(A185,1,9)&amp;"/"&amp;MID(B185,1,8)</f>
        <v>https://www.openstreetmap.org/?mlat=53.09902&amp;mlon=8.90762#map=18/53.09902/8.90762</v>
      </c>
      <c r="M185" s="9" t="str">
        <f aca="false">"https://opentopomap.org/#marker=17/"&amp;MID(A185,1,9)&amp;"/"&amp;MID(B185,1,8)</f>
        <v>https://opentopomap.org/#marker=17/53.09902/8.90762</v>
      </c>
    </row>
    <row r="186" customFormat="false" ht="14.15" hidden="false" customHeight="true" outlineLevel="0" collapsed="false">
      <c r="A186" s="8" t="s">
        <v>905</v>
      </c>
      <c r="B186" s="8" t="s">
        <v>906</v>
      </c>
      <c r="C186" s="15" t="s">
        <v>907</v>
      </c>
      <c r="D186" s="9" t="str">
        <f aca="false">"Rockwinkel "&amp;F186</f>
        <v>Rockwinkel 1</v>
      </c>
      <c r="E186" s="9" t="str">
        <f aca="false">G186&amp;", "&amp;H186&amp;", "&amp;I186</f>
        <v>Nielsen, R., Kaufmann</v>
      </c>
      <c r="F186" s="16" t="n">
        <v>1</v>
      </c>
      <c r="G186" s="9" t="s">
        <v>908</v>
      </c>
      <c r="H186" s="9" t="s">
        <v>911</v>
      </c>
      <c r="I186" s="9" t="s">
        <v>912</v>
      </c>
      <c r="J186" s="9" t="s">
        <v>151</v>
      </c>
      <c r="K186" s="8" t="s">
        <v>910</v>
      </c>
      <c r="L186" s="9" t="str">
        <f aca="false">"https://www.openstreetmap.org/?mlat="&amp;MID(A186,1,9)&amp;"&amp;mlon="&amp;MID(B186,1,8)&amp;"#map=18/"&amp;MID(A186,1,9)&amp;"/"&amp;MID(B186,1,8)</f>
        <v>https://www.openstreetmap.org/?mlat=53.09902&amp;mlon=8.90762#map=18/53.09902/8.90762</v>
      </c>
      <c r="M186" s="9" t="str">
        <f aca="false">"https://opentopomap.org/#marker=17/"&amp;MID(A186,1,9)&amp;"/"&amp;MID(B186,1,8)</f>
        <v>https://opentopomap.org/#marker=17/53.09902/8.90762</v>
      </c>
    </row>
    <row r="187" customFormat="false" ht="14.15" hidden="false" customHeight="true" outlineLevel="0" collapsed="false">
      <c r="A187" s="8" t="s">
        <v>913</v>
      </c>
      <c r="B187" s="8" t="s">
        <v>914</v>
      </c>
      <c r="C187" s="15" t="s">
        <v>915</v>
      </c>
      <c r="D187" s="9" t="str">
        <f aca="false">"Rockwinkel "&amp;F187</f>
        <v>Rockwinkel 1a</v>
      </c>
      <c r="E187" s="9" t="str">
        <f aca="false">G187&amp;", "&amp;H187&amp;", "&amp;I187</f>
        <v>Rohlfs, Dietr., Hofmeier</v>
      </c>
      <c r="F187" s="16" t="s">
        <v>100</v>
      </c>
      <c r="G187" s="9" t="s">
        <v>916</v>
      </c>
      <c r="H187" s="9" t="s">
        <v>917</v>
      </c>
      <c r="I187" s="9" t="s">
        <v>183</v>
      </c>
      <c r="J187" s="9"/>
      <c r="K187" s="8" t="s">
        <v>918</v>
      </c>
      <c r="L187" s="9" t="str">
        <f aca="false">"https://www.openstreetmap.org/?mlat="&amp;MID(A187,1,9)&amp;"&amp;mlon="&amp;MID(B187,1,8)&amp;"#map=18/"&amp;MID(A187,1,9)&amp;"/"&amp;MID(B187,1,8)</f>
        <v>https://www.openstreetmap.org/?mlat=53.098428&amp;mlon=8.908444#map=18/53.098428/8.908444</v>
      </c>
      <c r="M187" s="9" t="str">
        <f aca="false">"https://opentopomap.org/#marker=17/"&amp;MID(A187,1,9)&amp;"/"&amp;MID(B187,1,8)</f>
        <v>https://opentopomap.org/#marker=17/53.098428/8.908444</v>
      </c>
    </row>
    <row r="188" customFormat="false" ht="14.15" hidden="false" customHeight="true" outlineLevel="0" collapsed="false">
      <c r="A188" s="8" t="s">
        <v>919</v>
      </c>
      <c r="B188" s="8" t="s">
        <v>920</v>
      </c>
      <c r="C188" s="15" t="s">
        <v>921</v>
      </c>
      <c r="D188" s="9" t="str">
        <f aca="false">"Rockwinkel "&amp;F188</f>
        <v>Rockwinkel 1f</v>
      </c>
      <c r="E188" s="9" t="str">
        <f aca="false">G188&amp;", "&amp;H188&amp;", "&amp;I188</f>
        <v>Höfft, Hermann, Wirt</v>
      </c>
      <c r="F188" s="16" t="s">
        <v>922</v>
      </c>
      <c r="G188" s="9" t="s">
        <v>923</v>
      </c>
      <c r="H188" s="9" t="s">
        <v>693</v>
      </c>
      <c r="I188" s="9" t="s">
        <v>217</v>
      </c>
      <c r="J188" s="9"/>
      <c r="K188" s="8" t="s">
        <v>924</v>
      </c>
      <c r="L188" s="9" t="str">
        <f aca="false">"https://www.openstreetmap.org/?mlat="&amp;MID(A188,1,9)&amp;"&amp;mlon="&amp;MID(B188,1,8)&amp;"#map=18/"&amp;MID(A188,1,9)&amp;"/"&amp;MID(B188,1,8)</f>
        <v>https://www.openstreetmap.org/?mlat=53.09803&amp;mlon=8.90604#map=18/53.09803/8.90604</v>
      </c>
      <c r="M188" s="9" t="str">
        <f aca="false">"https://opentopomap.org/#marker=17/"&amp;MID(A188,1,9)&amp;"/"&amp;MID(B188,1,8)</f>
        <v>https://opentopomap.org/#marker=17/53.09803/8.90604</v>
      </c>
    </row>
    <row r="189" customFormat="false" ht="14.15" hidden="false" customHeight="true" outlineLevel="0" collapsed="false">
      <c r="A189" s="8" t="s">
        <v>925</v>
      </c>
      <c r="B189" s="8" t="s">
        <v>926</v>
      </c>
      <c r="C189" s="15" t="s">
        <v>927</v>
      </c>
      <c r="D189" s="9" t="str">
        <f aca="false">"Rockwinkel "&amp;F189</f>
        <v>Rockwinkel 1g</v>
      </c>
      <c r="E189" s="9" t="str">
        <f aca="false">G189&amp;", "&amp;H189&amp;", "&amp;I189</f>
        <v>Gartelmann, H. F. C., Arbeiter</v>
      </c>
      <c r="F189" s="16" t="s">
        <v>928</v>
      </c>
      <c r="G189" s="9" t="s">
        <v>929</v>
      </c>
      <c r="H189" s="9" t="s">
        <v>930</v>
      </c>
      <c r="I189" s="9" t="s">
        <v>94</v>
      </c>
      <c r="J189" s="9"/>
      <c r="K189" s="8" t="s">
        <v>931</v>
      </c>
      <c r="L189" s="9" t="str">
        <f aca="false">"https://www.openstreetmap.org/?mlat="&amp;MID(A189,1,9)&amp;"&amp;mlon="&amp;MID(B189,1,8)&amp;"#map=18/"&amp;MID(A189,1,9)&amp;"/"&amp;MID(B189,1,8)</f>
        <v>https://www.openstreetmap.org/?mlat=53.098138&amp;mlon=8.905606#map=18/53.098138/8.905606</v>
      </c>
      <c r="M189" s="9" t="str">
        <f aca="false">"https://opentopomap.org/#marker=17/"&amp;MID(A189,1,9)&amp;"/"&amp;MID(B189,1,8)</f>
        <v>https://opentopomap.org/#marker=17/53.098138/8.905606</v>
      </c>
    </row>
    <row r="190" customFormat="false" ht="14.15" hidden="false" customHeight="true" outlineLevel="0" collapsed="false">
      <c r="A190" s="8" t="s">
        <v>932</v>
      </c>
      <c r="B190" s="8" t="s">
        <v>933</v>
      </c>
      <c r="C190" s="15" t="s">
        <v>934</v>
      </c>
      <c r="D190" s="9" t="str">
        <f aca="false">"Rockwinkel "&amp;F190</f>
        <v>Rockwinkel 1h</v>
      </c>
      <c r="E190" s="9" t="str">
        <f aca="false">G190&amp;", "&amp;H190&amp;", "&amp;I190</f>
        <v>Döhle, Heinr., Tischler</v>
      </c>
      <c r="F190" s="16" t="s">
        <v>935</v>
      </c>
      <c r="G190" s="9" t="s">
        <v>499</v>
      </c>
      <c r="H190" s="9" t="s">
        <v>102</v>
      </c>
      <c r="I190" s="9" t="s">
        <v>835</v>
      </c>
      <c r="J190" s="9"/>
      <c r="K190" s="8" t="s">
        <v>936</v>
      </c>
      <c r="L190" s="9" t="str">
        <f aca="false">"https://www.openstreetmap.org/?mlat="&amp;MID(A190,1,9)&amp;"&amp;mlon="&amp;MID(B190,1,8)&amp;"#map=18/"&amp;MID(A190,1,9)&amp;"/"&amp;MID(B190,1,8)</f>
        <v>https://www.openstreetmap.org/?mlat=53.098418&amp;mlon=8.904989#map=18/53.098418/8.904989</v>
      </c>
      <c r="M190" s="9" t="str">
        <f aca="false">"https://opentopomap.org/#marker=17/"&amp;MID(A190,1,9)&amp;"/"&amp;MID(B190,1,8)</f>
        <v>https://opentopomap.org/#marker=17/53.098418/8.904989</v>
      </c>
    </row>
    <row r="191" customFormat="false" ht="14.15" hidden="false" customHeight="true" outlineLevel="0" collapsed="false">
      <c r="A191" s="8" t="s">
        <v>937</v>
      </c>
      <c r="B191" s="8" t="s">
        <v>938</v>
      </c>
      <c r="C191" s="15" t="s">
        <v>939</v>
      </c>
      <c r="D191" s="9" t="str">
        <f aca="false">"Rockwinkel "&amp;F191</f>
        <v>Rockwinkel 1i</v>
      </c>
      <c r="E191" s="9" t="str">
        <f aca="false">G191&amp;", "&amp;H191&amp;", "&amp;I191</f>
        <v>Denker, Fr., Arbeiter</v>
      </c>
      <c r="F191" s="16" t="s">
        <v>940</v>
      </c>
      <c r="G191" s="9" t="s">
        <v>941</v>
      </c>
      <c r="H191" s="9" t="s">
        <v>130</v>
      </c>
      <c r="I191" s="9" t="s">
        <v>94</v>
      </c>
      <c r="J191" s="9"/>
      <c r="K191" s="8" t="s">
        <v>942</v>
      </c>
      <c r="L191" s="9" t="str">
        <f aca="false">"https://www.openstreetmap.org/?mlat="&amp;MID(A191,1,9)&amp;"&amp;mlon="&amp;MID(B191,1,8)&amp;"#map=18/"&amp;MID(A191,1,9)&amp;"/"&amp;MID(B191,1,8)</f>
        <v>https://www.openstreetmap.org/?mlat=53.09826&amp;mlon=8.905394#map=18/53.09826/8.905394</v>
      </c>
      <c r="M191" s="9" t="str">
        <f aca="false">"https://opentopomap.org/#marker=17/"&amp;MID(A191,1,9)&amp;"/"&amp;MID(B191,1,8)</f>
        <v>https://opentopomap.org/#marker=17/53.09826/8.905394</v>
      </c>
    </row>
    <row r="192" customFormat="false" ht="14.15" hidden="false" customHeight="true" outlineLevel="0" collapsed="false">
      <c r="A192" s="8" t="s">
        <v>937</v>
      </c>
      <c r="B192" s="8" t="s">
        <v>938</v>
      </c>
      <c r="C192" s="15" t="s">
        <v>939</v>
      </c>
      <c r="D192" s="9" t="str">
        <f aca="false">"Rockwinkel "&amp;F192</f>
        <v>Rockwinkel 1i</v>
      </c>
      <c r="E192" s="9" t="str">
        <f aca="false">G192&amp;", "&amp;H192&amp;", "&amp;I192</f>
        <v>Kossens, Gerh., Schneider</v>
      </c>
      <c r="F192" s="16" t="s">
        <v>940</v>
      </c>
      <c r="G192" s="9" t="s">
        <v>943</v>
      </c>
      <c r="H192" s="9" t="s">
        <v>123</v>
      </c>
      <c r="I192" s="9" t="s">
        <v>734</v>
      </c>
      <c r="J192" s="9"/>
      <c r="K192" s="8" t="s">
        <v>942</v>
      </c>
      <c r="L192" s="9" t="str">
        <f aca="false">"https://www.openstreetmap.org/?mlat="&amp;MID(A192,1,9)&amp;"&amp;mlon="&amp;MID(B192,1,8)&amp;"#map=18/"&amp;MID(A192,1,9)&amp;"/"&amp;MID(B192,1,8)</f>
        <v>https://www.openstreetmap.org/?mlat=53.09826&amp;mlon=8.905394#map=18/53.09826/8.905394</v>
      </c>
      <c r="M192" s="9" t="str">
        <f aca="false">"https://opentopomap.org/#marker=17/"&amp;MID(A192,1,9)&amp;"/"&amp;MID(B192,1,8)</f>
        <v>https://opentopomap.org/#marker=17/53.09826/8.905394</v>
      </c>
    </row>
    <row r="193" customFormat="false" ht="14.15" hidden="false" customHeight="true" outlineLevel="0" collapsed="false">
      <c r="A193" s="8" t="s">
        <v>944</v>
      </c>
      <c r="B193" s="8" t="s">
        <v>945</v>
      </c>
      <c r="C193" s="15" t="s">
        <v>946</v>
      </c>
      <c r="D193" s="9" t="str">
        <f aca="false">"Rockwinkel "&amp;F193</f>
        <v>Rockwinkel 1k</v>
      </c>
      <c r="E193" s="9" t="str">
        <f aca="false">G193&amp;", "&amp;H193&amp;", "&amp;I193</f>
        <v>Mahlstedt, Aug., Gärtner</v>
      </c>
      <c r="F193" s="16" t="s">
        <v>947</v>
      </c>
      <c r="G193" s="9" t="s">
        <v>948</v>
      </c>
      <c r="H193" s="9" t="s">
        <v>533</v>
      </c>
      <c r="I193" s="9" t="s">
        <v>236</v>
      </c>
      <c r="J193" s="9"/>
      <c r="K193" s="8" t="s">
        <v>949</v>
      </c>
      <c r="L193" s="9" t="str">
        <f aca="false">"https://www.openstreetmap.org/?mlat="&amp;MID(A193,1,9)&amp;"&amp;mlon="&amp;MID(B193,1,8)&amp;"#map=18/"&amp;MID(A193,1,9)&amp;"/"&amp;MID(B193,1,8)</f>
        <v>https://www.openstreetmap.org/?mlat=53.098564&amp;mlon=8.904784#map=18/53.098564/8.904784</v>
      </c>
      <c r="M193" s="9" t="str">
        <f aca="false">"https://opentopomap.org/#marker=17/"&amp;MID(A193,1,9)&amp;"/"&amp;MID(B193,1,8)</f>
        <v>https://opentopomap.org/#marker=17/53.098564/8.904784</v>
      </c>
    </row>
    <row r="194" customFormat="false" ht="14.15" hidden="false" customHeight="true" outlineLevel="0" collapsed="false">
      <c r="A194" s="8" t="s">
        <v>944</v>
      </c>
      <c r="B194" s="8" t="s">
        <v>945</v>
      </c>
      <c r="C194" s="15" t="s">
        <v>946</v>
      </c>
      <c r="D194" s="9" t="str">
        <f aca="false">"Rockwinkel "&amp;F194</f>
        <v>Rockwinkel 1k</v>
      </c>
      <c r="E194" s="9" t="str">
        <f aca="false">G194&amp;", "&amp;H194&amp;", "&amp;I194</f>
        <v>Wetjen, H., Zimmermann</v>
      </c>
      <c r="F194" s="16" t="s">
        <v>947</v>
      </c>
      <c r="G194" s="9" t="s">
        <v>950</v>
      </c>
      <c r="H194" s="9" t="s">
        <v>109</v>
      </c>
      <c r="I194" s="9" t="s">
        <v>137</v>
      </c>
      <c r="J194" s="9"/>
      <c r="K194" s="8" t="s">
        <v>949</v>
      </c>
      <c r="L194" s="9" t="str">
        <f aca="false">"https://www.openstreetmap.org/?mlat="&amp;MID(A194,1,9)&amp;"&amp;mlon="&amp;MID(B194,1,8)&amp;"#map=18/"&amp;MID(A194,1,9)&amp;"/"&amp;MID(B194,1,8)</f>
        <v>https://www.openstreetmap.org/?mlat=53.098564&amp;mlon=8.904784#map=18/53.098564/8.904784</v>
      </c>
      <c r="M194" s="9" t="str">
        <f aca="false">"https://opentopomap.org/#marker=17/"&amp;MID(A194,1,9)&amp;"/"&amp;MID(B194,1,8)</f>
        <v>https://opentopomap.org/#marker=17/53.098564/8.904784</v>
      </c>
    </row>
    <row r="195" customFormat="false" ht="14.15" hidden="false" customHeight="true" outlineLevel="0" collapsed="false">
      <c r="A195" s="8" t="s">
        <v>951</v>
      </c>
      <c r="B195" s="8" t="s">
        <v>952</v>
      </c>
      <c r="C195" s="15" t="s">
        <v>953</v>
      </c>
      <c r="D195" s="9" t="str">
        <f aca="false">"Rockwinkel "&amp;F195</f>
        <v>Rockwinkel 2</v>
      </c>
      <c r="E195" s="9" t="str">
        <f aca="false">G195&amp;", "&amp;H195&amp;", "&amp;I195</f>
        <v>Barg, Herm., Landmann</v>
      </c>
      <c r="F195" s="16" t="n">
        <v>2</v>
      </c>
      <c r="G195" s="9" t="s">
        <v>954</v>
      </c>
      <c r="H195" s="9" t="s">
        <v>409</v>
      </c>
      <c r="I195" s="9" t="s">
        <v>164</v>
      </c>
      <c r="J195" s="9"/>
      <c r="K195" s="8" t="s">
        <v>955</v>
      </c>
      <c r="L195" s="9" t="str">
        <f aca="false">"https://www.openstreetmap.org/?mlat="&amp;MID(A195,1,9)&amp;"&amp;mlon="&amp;MID(B195,1,8)&amp;"#map=18/"&amp;MID(A195,1,9)&amp;"/"&amp;MID(B195,1,8)</f>
        <v>https://www.openstreetmap.org/?mlat=53.097078&amp;mlon=8.909905#map=18/53.097078/8.909905</v>
      </c>
      <c r="M195" s="9" t="str">
        <f aca="false">"https://opentopomap.org/#marker=17/"&amp;MID(A195,1,9)&amp;"/"&amp;MID(B195,1,8)</f>
        <v>https://opentopomap.org/#marker=17/53.097078/8.909905</v>
      </c>
    </row>
    <row r="196" customFormat="false" ht="14.15" hidden="false" customHeight="true" outlineLevel="0" collapsed="false">
      <c r="A196" s="8" t="s">
        <v>951</v>
      </c>
      <c r="B196" s="8" t="s">
        <v>952</v>
      </c>
      <c r="C196" s="15" t="s">
        <v>953</v>
      </c>
      <c r="D196" s="9" t="str">
        <f aca="false">"Rockwinkel "&amp;F196</f>
        <v>Rockwinkel 2</v>
      </c>
      <c r="E196" s="9" t="str">
        <f aca="false">G196&amp;", "&amp;H196&amp;", "&amp;I196</f>
        <v>Westhoff, Th., Wwe.</v>
      </c>
      <c r="F196" s="16" t="n">
        <v>2</v>
      </c>
      <c r="G196" s="9" t="s">
        <v>956</v>
      </c>
      <c r="H196" s="9" t="s">
        <v>957</v>
      </c>
      <c r="I196" s="9" t="s">
        <v>91</v>
      </c>
      <c r="J196" s="9"/>
      <c r="K196" s="8" t="s">
        <v>955</v>
      </c>
      <c r="L196" s="9" t="str">
        <f aca="false">"https://www.openstreetmap.org/?mlat="&amp;MID(A196,1,9)&amp;"&amp;mlon="&amp;MID(B196,1,8)&amp;"#map=18/"&amp;MID(A196,1,9)&amp;"/"&amp;MID(B196,1,8)</f>
        <v>https://www.openstreetmap.org/?mlat=53.097078&amp;mlon=8.909905#map=18/53.097078/8.909905</v>
      </c>
      <c r="M196" s="9" t="str">
        <f aca="false">"https://opentopomap.org/#marker=17/"&amp;MID(A196,1,9)&amp;"/"&amp;MID(B196,1,8)</f>
        <v>https://opentopomap.org/#marker=17/53.097078/8.909905</v>
      </c>
    </row>
    <row r="197" customFormat="false" ht="14.15" hidden="false" customHeight="true" outlineLevel="0" collapsed="false">
      <c r="A197" s="8" t="s">
        <v>958</v>
      </c>
      <c r="B197" s="8" t="s">
        <v>959</v>
      </c>
      <c r="C197" s="15" t="s">
        <v>960</v>
      </c>
      <c r="D197" s="9" t="str">
        <f aca="false">"Rockwinkel "&amp;F197</f>
        <v>Rockwinkel 2a</v>
      </c>
      <c r="E197" s="9" t="str">
        <f aca="false">G197&amp;", "&amp;H197&amp;", "&amp;I197</f>
        <v>Boschen, Joh., Arbeiter</v>
      </c>
      <c r="F197" s="16" t="s">
        <v>134</v>
      </c>
      <c r="G197" s="9" t="s">
        <v>961</v>
      </c>
      <c r="H197" s="9" t="s">
        <v>143</v>
      </c>
      <c r="I197" s="9" t="s">
        <v>94</v>
      </c>
      <c r="J197" s="9"/>
      <c r="K197" s="8" t="s">
        <v>962</v>
      </c>
      <c r="L197" s="9" t="str">
        <f aca="false">"https://www.openstreetmap.org/?mlat="&amp;MID(A197,1,9)&amp;"&amp;mlon="&amp;MID(B197,1,8)&amp;"#map=18/"&amp;MID(A197,1,9)&amp;"/"&amp;MID(B197,1,8)</f>
        <v>https://www.openstreetmap.org/?mlat=53.097565&amp;mlon=8.906295#map=18/53.097565/8.906295</v>
      </c>
      <c r="M197" s="9" t="str">
        <f aca="false">"https://opentopomap.org/#marker=17/"&amp;MID(A197,1,9)&amp;"/"&amp;MID(B197,1,8)</f>
        <v>https://opentopomap.org/#marker=17/53.097565/8.906295</v>
      </c>
    </row>
    <row r="198" customFormat="false" ht="14.15" hidden="false" customHeight="true" outlineLevel="0" collapsed="false">
      <c r="A198" s="8" t="s">
        <v>958</v>
      </c>
      <c r="B198" s="8" t="s">
        <v>959</v>
      </c>
      <c r="C198" s="15" t="s">
        <v>960</v>
      </c>
      <c r="D198" s="9" t="str">
        <f aca="false">"Rockwinkel "&amp;F198</f>
        <v>Rockwinkel 2a</v>
      </c>
      <c r="E198" s="9" t="str">
        <f aca="false">G198&amp;", "&amp;H198&amp;", "&amp;I198</f>
        <v>Depken, Wilh., Gärtnerei</v>
      </c>
      <c r="F198" s="16" t="s">
        <v>134</v>
      </c>
      <c r="G198" s="9" t="s">
        <v>963</v>
      </c>
      <c r="H198" s="9" t="s">
        <v>216</v>
      </c>
      <c r="I198" s="9" t="s">
        <v>964</v>
      </c>
      <c r="J198" s="9"/>
      <c r="K198" s="8" t="s">
        <v>962</v>
      </c>
      <c r="L198" s="9" t="str">
        <f aca="false">"https://www.openstreetmap.org/?mlat="&amp;MID(A198,1,9)&amp;"&amp;mlon="&amp;MID(B198,1,8)&amp;"#map=18/"&amp;MID(A198,1,9)&amp;"/"&amp;MID(B198,1,8)</f>
        <v>https://www.openstreetmap.org/?mlat=53.097565&amp;mlon=8.906295#map=18/53.097565/8.906295</v>
      </c>
      <c r="M198" s="9" t="str">
        <f aca="false">"https://opentopomap.org/#marker=17/"&amp;MID(A198,1,9)&amp;"/"&amp;MID(B198,1,8)</f>
        <v>https://opentopomap.org/#marker=17/53.097565/8.906295</v>
      </c>
    </row>
    <row r="199" customFormat="false" ht="14.15" hidden="false" customHeight="true" outlineLevel="0" collapsed="false">
      <c r="A199" s="8" t="s">
        <v>958</v>
      </c>
      <c r="B199" s="8" t="s">
        <v>959</v>
      </c>
      <c r="C199" s="15" t="s">
        <v>960</v>
      </c>
      <c r="D199" s="9" t="str">
        <f aca="false">"Rockwinkel "&amp;F199</f>
        <v>Rockwinkel 2a</v>
      </c>
      <c r="E199" s="9" t="str">
        <f aca="false">G199&amp;", "&amp;H199&amp;", "&amp;I199</f>
        <v>Fleischhauer, J. H., Maurer</v>
      </c>
      <c r="F199" s="16" t="s">
        <v>134</v>
      </c>
      <c r="G199" s="9" t="s">
        <v>965</v>
      </c>
      <c r="H199" s="9" t="s">
        <v>570</v>
      </c>
      <c r="I199" s="9" t="s">
        <v>727</v>
      </c>
      <c r="J199" s="9"/>
      <c r="K199" s="8" t="s">
        <v>962</v>
      </c>
      <c r="L199" s="9" t="str">
        <f aca="false">"https://www.openstreetmap.org/?mlat="&amp;MID(A199,1,9)&amp;"&amp;mlon="&amp;MID(B199,1,8)&amp;"#map=18/"&amp;MID(A199,1,9)&amp;"/"&amp;MID(B199,1,8)</f>
        <v>https://www.openstreetmap.org/?mlat=53.097565&amp;mlon=8.906295#map=18/53.097565/8.906295</v>
      </c>
      <c r="M199" s="9" t="str">
        <f aca="false">"https://opentopomap.org/#marker=17/"&amp;MID(A199,1,9)&amp;"/"&amp;MID(B199,1,8)</f>
        <v>https://opentopomap.org/#marker=17/53.097565/8.906295</v>
      </c>
    </row>
    <row r="200" customFormat="false" ht="14.15" hidden="false" customHeight="true" outlineLevel="0" collapsed="false">
      <c r="A200" s="8" t="s">
        <v>966</v>
      </c>
      <c r="B200" s="8" t="s">
        <v>967</v>
      </c>
      <c r="C200" s="15" t="s">
        <v>968</v>
      </c>
      <c r="D200" s="9" t="str">
        <f aca="false">"Rockwinkel "&amp;F200</f>
        <v>Rockwinkel 3</v>
      </c>
      <c r="E200" s="9" t="str">
        <f aca="false">G200&amp;", "&amp;H200&amp;", "&amp;I200</f>
        <v>Kaemena, Hinr., Wwe.</v>
      </c>
      <c r="F200" s="16" t="n">
        <v>3</v>
      </c>
      <c r="G200" s="9" t="s">
        <v>122</v>
      </c>
      <c r="H200" s="9" t="s">
        <v>355</v>
      </c>
      <c r="I200" s="9" t="s">
        <v>91</v>
      </c>
      <c r="J200" s="9"/>
      <c r="K200" s="8" t="s">
        <v>969</v>
      </c>
      <c r="L200" s="9" t="str">
        <f aca="false">"https://www.openstreetmap.org/?mlat="&amp;MID(A200,1,9)&amp;"&amp;mlon="&amp;MID(B200,1,8)&amp;"#map=18/"&amp;MID(A200,1,9)&amp;"/"&amp;MID(B200,1,8)</f>
        <v>https://www.openstreetmap.org/?mlat=53.095994&amp;mlon=8.9105#map=18/53.095994/8.9105</v>
      </c>
      <c r="M200" s="9" t="str">
        <f aca="false">"https://opentopomap.org/#marker=17/"&amp;MID(A200,1,9)&amp;"/"&amp;MID(B200,1,8)</f>
        <v>https://opentopomap.org/#marker=17/53.095994/8.9105</v>
      </c>
    </row>
    <row r="201" customFormat="false" ht="14.15" hidden="false" customHeight="true" outlineLevel="0" collapsed="false">
      <c r="A201" s="8" t="s">
        <v>966</v>
      </c>
      <c r="B201" s="8" t="s">
        <v>967</v>
      </c>
      <c r="C201" s="15" t="s">
        <v>968</v>
      </c>
      <c r="D201" s="9" t="str">
        <f aca="false">"Rockwinkel "&amp;F201</f>
        <v>Rockwinkel 3</v>
      </c>
      <c r="E201" s="9" t="str">
        <f aca="false">G201&amp;", "&amp;H201&amp;", "&amp;I201</f>
        <v>Lübbers, H., Landmann</v>
      </c>
      <c r="F201" s="16" t="n">
        <v>3</v>
      </c>
      <c r="G201" s="9" t="s">
        <v>970</v>
      </c>
      <c r="H201" s="9" t="s">
        <v>109</v>
      </c>
      <c r="I201" s="9" t="s">
        <v>164</v>
      </c>
      <c r="J201" s="9"/>
      <c r="K201" s="8" t="s">
        <v>969</v>
      </c>
      <c r="L201" s="9" t="str">
        <f aca="false">"https://www.openstreetmap.org/?mlat="&amp;MID(A201,1,9)&amp;"&amp;mlon="&amp;MID(B201,1,8)&amp;"#map=18/"&amp;MID(A201,1,9)&amp;"/"&amp;MID(B201,1,8)</f>
        <v>https://www.openstreetmap.org/?mlat=53.095994&amp;mlon=8.9105#map=18/53.095994/8.9105</v>
      </c>
      <c r="M201" s="9" t="str">
        <f aca="false">"https://opentopomap.org/#marker=17/"&amp;MID(A201,1,9)&amp;"/"&amp;MID(B201,1,8)</f>
        <v>https://opentopomap.org/#marker=17/53.095994/8.9105</v>
      </c>
    </row>
    <row r="202" customFormat="false" ht="14.15" hidden="false" customHeight="true" outlineLevel="0" collapsed="false">
      <c r="A202" s="8" t="s">
        <v>971</v>
      </c>
      <c r="B202" s="8" t="s">
        <v>972</v>
      </c>
      <c r="C202" s="15" t="s">
        <v>973</v>
      </c>
      <c r="D202" s="9" t="str">
        <f aca="false">"Rockwinkel "&amp;F202</f>
        <v>Rockwinkel 3c</v>
      </c>
      <c r="E202" s="9" t="str">
        <f aca="false">G202&amp;", "&amp;H202&amp;", "&amp;I202</f>
        <v>Kinder, Georg, Wirt</v>
      </c>
      <c r="F202" s="16" t="s">
        <v>974</v>
      </c>
      <c r="G202" s="9" t="s">
        <v>975</v>
      </c>
      <c r="H202" s="9" t="s">
        <v>210</v>
      </c>
      <c r="I202" s="9" t="s">
        <v>217</v>
      </c>
      <c r="J202" s="9" t="s">
        <v>151</v>
      </c>
      <c r="K202" s="8" t="s">
        <v>976</v>
      </c>
      <c r="L202" s="9" t="str">
        <f aca="false">"https://www.openstreetmap.org/?mlat="&amp;MID(A202,1,9)&amp;"&amp;mlon="&amp;MID(B202,1,8)&amp;"#map=18/"&amp;MID(A202,1,9)&amp;"/"&amp;MID(B202,1,8)</f>
        <v>https://www.openstreetmap.org/?mlat=53.09552&amp;mlon=8.911446#map=18/53.09552/8.911446</v>
      </c>
      <c r="M202" s="9" t="str">
        <f aca="false">"https://opentopomap.org/#marker=17/"&amp;MID(A202,1,9)&amp;"/"&amp;MID(B202,1,8)</f>
        <v>https://opentopomap.org/#marker=17/53.09552/8.911446</v>
      </c>
    </row>
    <row r="203" customFormat="false" ht="14.15" hidden="false" customHeight="true" outlineLevel="0" collapsed="false">
      <c r="A203" s="8" t="s">
        <v>977</v>
      </c>
      <c r="B203" s="8" t="s">
        <v>978</v>
      </c>
      <c r="C203" s="15" t="s">
        <v>979</v>
      </c>
      <c r="D203" s="9" t="str">
        <f aca="false">"Rockwinkel "&amp;F203</f>
        <v>Rockwinkel 3d</v>
      </c>
      <c r="E203" s="9" t="str">
        <f aca="false">G203</f>
        <v>unbewohnt</v>
      </c>
      <c r="F203" s="16" t="s">
        <v>980</v>
      </c>
      <c r="G203" s="9" t="s">
        <v>228</v>
      </c>
      <c r="H203" s="9"/>
      <c r="I203" s="9"/>
      <c r="J203" s="9" t="s">
        <v>151</v>
      </c>
      <c r="K203" s="8" t="s">
        <v>981</v>
      </c>
      <c r="L203" s="9" t="str">
        <f aca="false">"https://www.openstreetmap.org/?mlat="&amp;MID(A203,1,9)&amp;"&amp;mlon="&amp;MID(B203,1,8)&amp;"#map=18/"&amp;MID(A203,1,9)&amp;"/"&amp;MID(B203,1,8)</f>
        <v>https://www.openstreetmap.org/?mlat=53.096469&amp;mlon=8.911254#map=18/53.096469/8.911254</v>
      </c>
      <c r="M203" s="9" t="str">
        <f aca="false">"https://opentopomap.org/#marker=17/"&amp;MID(A203,1,9)&amp;"/"&amp;MID(B203,1,8)</f>
        <v>https://opentopomap.org/#marker=17/53.096469/8.911254</v>
      </c>
    </row>
    <row r="204" customFormat="false" ht="14.15" hidden="false" customHeight="true" outlineLevel="0" collapsed="false">
      <c r="A204" s="8" t="s">
        <v>982</v>
      </c>
      <c r="B204" s="8" t="s">
        <v>983</v>
      </c>
      <c r="C204" s="15" t="s">
        <v>984</v>
      </c>
      <c r="D204" s="9" t="str">
        <f aca="false">"Rockwinkel "&amp;F204</f>
        <v>Rockwinkel 3g</v>
      </c>
      <c r="E204" s="9" t="str">
        <f aca="false">G204&amp;", "&amp;J204</f>
        <v>Ehlers, Landgut</v>
      </c>
      <c r="F204" s="16" t="s">
        <v>985</v>
      </c>
      <c r="G204" s="9" t="s">
        <v>986</v>
      </c>
      <c r="H204" s="9"/>
      <c r="I204" s="9"/>
      <c r="J204" s="9" t="s">
        <v>151</v>
      </c>
      <c r="K204" s="8" t="s">
        <v>987</v>
      </c>
      <c r="L204" s="9" t="str">
        <f aca="false">"https://www.openstreetmap.org/?mlat="&amp;MID(A204,1,9)&amp;"&amp;mlon="&amp;MID(B204,1,8)&amp;"#map=18/"&amp;MID(A204,1,9)&amp;"/"&amp;MID(B204,1,8)</f>
        <v>https://www.openstreetmap.org/?mlat=53.095833&amp;mlon=8.909548#map=18/53.095833/8.909548</v>
      </c>
      <c r="M204" s="9" t="str">
        <f aca="false">"https://opentopomap.org/#marker=17/"&amp;MID(A204,1,9)&amp;"/"&amp;MID(B204,1,8)</f>
        <v>https://opentopomap.org/#marker=17/53.095833/8.909548</v>
      </c>
    </row>
    <row r="205" customFormat="false" ht="14.15" hidden="false" customHeight="true" outlineLevel="0" collapsed="false">
      <c r="A205" s="8" t="s">
        <v>988</v>
      </c>
      <c r="B205" s="8" t="s">
        <v>989</v>
      </c>
      <c r="C205" s="15" t="s">
        <v>990</v>
      </c>
      <c r="D205" s="9" t="str">
        <f aca="false">"Rockwinkel "&amp;F205</f>
        <v>Rockwinkel 4</v>
      </c>
      <c r="E205" s="9" t="str">
        <f aca="false">G205&amp;", "&amp;H205&amp;", "&amp;J205</f>
        <v>Arndt, Geschwister, Landgut</v>
      </c>
      <c r="F205" s="16" t="n">
        <v>4</v>
      </c>
      <c r="G205" s="9" t="s">
        <v>991</v>
      </c>
      <c r="H205" s="9" t="s">
        <v>412</v>
      </c>
      <c r="I205" s="9"/>
      <c r="J205" s="9" t="s">
        <v>151</v>
      </c>
      <c r="K205" s="8" t="s">
        <v>992</v>
      </c>
      <c r="L205" s="9" t="str">
        <f aca="false">"https://www.openstreetmap.org/?mlat="&amp;MID(A205,1,9)&amp;"&amp;mlon="&amp;MID(B205,1,8)&amp;"#map=18/"&amp;MID(A205,1,9)&amp;"/"&amp;MID(B205,1,8)</f>
        <v>https://www.openstreetmap.org/?mlat=53.095331&amp;mlon=8.913892#map=18/53.095331/8.913892</v>
      </c>
      <c r="M205" s="9" t="str">
        <f aca="false">"https://opentopomap.org/#marker=17/"&amp;MID(A205,1,9)&amp;"/"&amp;MID(B205,1,8)</f>
        <v>https://opentopomap.org/#marker=17/53.095331/8.913892</v>
      </c>
    </row>
    <row r="206" customFormat="false" ht="14.15" hidden="false" customHeight="true" outlineLevel="0" collapsed="false">
      <c r="A206" s="8" t="s">
        <v>993</v>
      </c>
      <c r="B206" s="8" t="s">
        <v>994</v>
      </c>
      <c r="C206" s="15" t="s">
        <v>995</v>
      </c>
      <c r="D206" s="9" t="str">
        <f aca="false">"Rockwinkel "&amp;F206</f>
        <v>Rockwinkel 4a</v>
      </c>
      <c r="E206" s="9" t="str">
        <f aca="false">G206&amp;", "&amp;H206&amp;", "&amp;I206&amp;", "&amp;J206</f>
        <v>Niemann, J. H., Wwe., Landgut</v>
      </c>
      <c r="F206" s="16" t="s">
        <v>996</v>
      </c>
      <c r="G206" s="9" t="s">
        <v>997</v>
      </c>
      <c r="H206" s="9" t="s">
        <v>570</v>
      </c>
      <c r="I206" s="9" t="s">
        <v>91</v>
      </c>
      <c r="J206" s="9" t="s">
        <v>151</v>
      </c>
      <c r="K206" s="8" t="s">
        <v>998</v>
      </c>
      <c r="L206" s="9" t="str">
        <f aca="false">"https://www.openstreetmap.org/?mlat="&amp;MID(A206,1,9)&amp;"&amp;mlon="&amp;MID(B206,1,8)&amp;"#map=18/"&amp;MID(A206,1,9)&amp;"/"&amp;MID(B206,1,8)</f>
        <v>https://www.openstreetmap.org/?mlat=53.094844&amp;mlon=8.916285#map=18/53.094844/8.916285</v>
      </c>
      <c r="M206" s="9" t="str">
        <f aca="false">"https://opentopomap.org/#marker=17/"&amp;MID(A206,1,9)&amp;"/"&amp;MID(B206,1,8)</f>
        <v>https://opentopomap.org/#marker=17/53.094844/8.916285</v>
      </c>
    </row>
    <row r="207" customFormat="false" ht="14.15" hidden="false" customHeight="true" outlineLevel="0" collapsed="false">
      <c r="A207" s="8" t="s">
        <v>999</v>
      </c>
      <c r="B207" s="8" t="s">
        <v>1000</v>
      </c>
      <c r="C207" s="15" t="s">
        <v>1001</v>
      </c>
      <c r="D207" s="9" t="str">
        <f aca="false">"Rockwinkel "&amp;F207</f>
        <v>Rockwinkel 4b</v>
      </c>
      <c r="E207" s="9" t="str">
        <f aca="false">G207&amp;", "&amp;H207&amp;", "&amp;I207</f>
        <v>Kühne, Carl, Hofmeier</v>
      </c>
      <c r="F207" s="16" t="s">
        <v>1002</v>
      </c>
      <c r="G207" s="9" t="s">
        <v>1003</v>
      </c>
      <c r="H207" s="9" t="s">
        <v>235</v>
      </c>
      <c r="I207" s="9" t="s">
        <v>183</v>
      </c>
      <c r="J207" s="9"/>
      <c r="K207" s="8" t="s">
        <v>1004</v>
      </c>
      <c r="L207" s="9" t="str">
        <f aca="false">"https://www.openstreetmap.org/?mlat="&amp;MID(A207,1,9)&amp;"&amp;mlon="&amp;MID(B207,1,8)&amp;"#map=18/"&amp;MID(A207,1,9)&amp;"/"&amp;MID(B207,1,8)</f>
        <v>https://www.openstreetmap.org/?mlat=53.094524&amp;mlon=8.917324#map=18/53.094524/8.917324</v>
      </c>
      <c r="M207" s="9" t="str">
        <f aca="false">"https://opentopomap.org/#marker=17/"&amp;MID(A207,1,9)&amp;"/"&amp;MID(B207,1,8)</f>
        <v>https://opentopomap.org/#marker=17/53.094524/8.917324</v>
      </c>
    </row>
    <row r="208" customFormat="false" ht="14.15" hidden="false" customHeight="true" outlineLevel="0" collapsed="false">
      <c r="A208" s="8" t="s">
        <v>1005</v>
      </c>
      <c r="B208" s="8" t="s">
        <v>1006</v>
      </c>
      <c r="C208" s="15" t="s">
        <v>1007</v>
      </c>
      <c r="D208" s="9" t="str">
        <f aca="false">"Rockwinkel "&amp;F208</f>
        <v>Rockwinkel 5</v>
      </c>
      <c r="E208" s="9" t="str">
        <f aca="false">G208&amp;", "&amp;H208&amp;", "&amp;I208</f>
        <v>Bitter, Wilh., Landmann</v>
      </c>
      <c r="F208" s="16" t="n">
        <v>5</v>
      </c>
      <c r="G208" s="9" t="s">
        <v>1008</v>
      </c>
      <c r="H208" s="9" t="s">
        <v>216</v>
      </c>
      <c r="I208" s="9" t="s">
        <v>164</v>
      </c>
      <c r="J208" s="9"/>
      <c r="K208" s="8" t="s">
        <v>1009</v>
      </c>
      <c r="L208" s="9" t="str">
        <f aca="false">"https://www.openstreetmap.org/?mlat="&amp;MID(A208,1,9)&amp;"&amp;mlon="&amp;MID(B208,1,8)&amp;"#map=18/"&amp;MID(A208,1,9)&amp;"/"&amp;MID(B208,1,8)</f>
        <v>https://www.openstreetmap.org/?mlat=53.093733&amp;mlon=8.914651#map=18/53.093733/8.914651</v>
      </c>
      <c r="M208" s="9" t="str">
        <f aca="false">"https://opentopomap.org/#marker=17/"&amp;MID(A208,1,9)&amp;"/"&amp;MID(B208,1,8)</f>
        <v>https://opentopomap.org/#marker=17/53.093733/8.914651</v>
      </c>
    </row>
    <row r="209" customFormat="false" ht="14.15" hidden="false" customHeight="true" outlineLevel="0" collapsed="false">
      <c r="A209" s="8" t="s">
        <v>1010</v>
      </c>
      <c r="B209" s="8" t="s">
        <v>1011</v>
      </c>
      <c r="C209" s="15" t="s">
        <v>1012</v>
      </c>
      <c r="D209" s="9" t="str">
        <f aca="false">"Rockwinkel "&amp;F209</f>
        <v>Rockwinkel 5c</v>
      </c>
      <c r="E209" s="9" t="str">
        <f aca="false">G209&amp;", "&amp;H209&amp;", "&amp;I209</f>
        <v>Lüdemann, F., Schlachter</v>
      </c>
      <c r="F209" s="16" t="s">
        <v>1013</v>
      </c>
      <c r="G209" s="9" t="s">
        <v>1014</v>
      </c>
      <c r="H209" s="9" t="s">
        <v>116</v>
      </c>
      <c r="I209" s="9" t="s">
        <v>337</v>
      </c>
      <c r="J209" s="9"/>
      <c r="K209" s="8" t="s">
        <v>1015</v>
      </c>
      <c r="L209" s="9" t="str">
        <f aca="false">"https://www.openstreetmap.org/?mlat="&amp;MID(A209,1,9)&amp;"&amp;mlon="&amp;MID(B209,1,8)&amp;"#map=18/"&amp;MID(A209,1,9)&amp;"/"&amp;MID(B209,1,8)</f>
        <v>https://www.openstreetmap.org/?mlat=53.09348&amp;mlon=8.91415#map=18/53.09348/8.91415</v>
      </c>
      <c r="M209" s="9" t="str">
        <f aca="false">"https://opentopomap.org/#marker=17/"&amp;MID(A209,1,9)&amp;"/"&amp;MID(B209,1,8)</f>
        <v>https://opentopomap.org/#marker=17/53.09348/8.91415</v>
      </c>
    </row>
    <row r="210" customFormat="false" ht="14.15" hidden="false" customHeight="true" outlineLevel="0" collapsed="false">
      <c r="A210" s="8" t="s">
        <v>1016</v>
      </c>
      <c r="B210" s="8" t="s">
        <v>1017</v>
      </c>
      <c r="C210" s="15" t="s">
        <v>1018</v>
      </c>
      <c r="D210" s="9" t="str">
        <f aca="false">"Rockwinkel "&amp;F210</f>
        <v>Rockwinkel 5d</v>
      </c>
      <c r="E210" s="9" t="str">
        <f aca="false">G210&amp;", "&amp;H210&amp;", "&amp;I210</f>
        <v>Polligkeit, Adolf, Arbeiter</v>
      </c>
      <c r="F210" s="16" t="s">
        <v>1019</v>
      </c>
      <c r="G210" s="9" t="s">
        <v>1020</v>
      </c>
      <c r="H210" s="9" t="s">
        <v>1021</v>
      </c>
      <c r="I210" s="9" t="s">
        <v>94</v>
      </c>
      <c r="J210" s="9"/>
      <c r="K210" s="8" t="s">
        <v>1022</v>
      </c>
      <c r="L210" s="9" t="str">
        <f aca="false">"https://www.openstreetmap.org/?mlat="&amp;MID(A210,1,9)&amp;"&amp;mlon="&amp;MID(B210,1,8)&amp;"#map=18/"&amp;MID(A210,1,9)&amp;"/"&amp;MID(B210,1,8)</f>
        <v>https://www.openstreetmap.org/?mlat=53.093889&amp;mlon=8.914132#map=18/53.093889/8.914132</v>
      </c>
      <c r="M210" s="9" t="str">
        <f aca="false">"https://opentopomap.org/#marker=17/"&amp;MID(A210,1,9)&amp;"/"&amp;MID(B210,1,8)</f>
        <v>https://opentopomap.org/#marker=17/53.093889/8.914132</v>
      </c>
    </row>
    <row r="211" customFormat="false" ht="14.15" hidden="false" customHeight="true" outlineLevel="0" collapsed="false">
      <c r="A211" s="8" t="s">
        <v>1023</v>
      </c>
      <c r="B211" s="8" t="s">
        <v>1024</v>
      </c>
      <c r="C211" s="15" t="s">
        <v>1025</v>
      </c>
      <c r="D211" s="9" t="str">
        <f aca="false">"Rockwinkel "&amp;F211</f>
        <v>Rockwinkel 5e</v>
      </c>
      <c r="E211" s="9" t="str">
        <f aca="false">G211&amp;", "&amp;H211&amp;", "&amp;I211</f>
        <v>Blanke, Hein., Weinküfer</v>
      </c>
      <c r="F211" s="16" t="s">
        <v>1026</v>
      </c>
      <c r="G211" s="9" t="s">
        <v>1027</v>
      </c>
      <c r="H211" s="9" t="s">
        <v>1028</v>
      </c>
      <c r="I211" s="9" t="s">
        <v>1029</v>
      </c>
      <c r="J211" s="9"/>
      <c r="K211" s="8" t="s">
        <v>1030</v>
      </c>
      <c r="L211" s="9" t="str">
        <f aca="false">"https://www.openstreetmap.org/?mlat="&amp;MID(A211,1,9)&amp;"&amp;mlon="&amp;MID(B211,1,8)&amp;"#map=18/"&amp;MID(A211,1,9)&amp;"/"&amp;MID(B211,1,8)</f>
        <v>https://www.openstreetmap.org/?mlat=53.09302&amp;mlon=8.916595#map=18/53.09302/8.916595</v>
      </c>
      <c r="M211" s="9" t="str">
        <f aca="false">"https://opentopomap.org/#marker=17/"&amp;MID(A211,1,9)&amp;"/"&amp;MID(B211,1,8)</f>
        <v>https://opentopomap.org/#marker=17/53.09302/8.916595</v>
      </c>
    </row>
    <row r="212" customFormat="false" ht="14.15" hidden="false" customHeight="true" outlineLevel="0" collapsed="false">
      <c r="A212" s="8" t="s">
        <v>1023</v>
      </c>
      <c r="B212" s="8" t="s">
        <v>1024</v>
      </c>
      <c r="C212" s="15" t="s">
        <v>1025</v>
      </c>
      <c r="D212" s="9" t="str">
        <f aca="false">"Rockwinkel "&amp;F212</f>
        <v>Rockwinkel 5e</v>
      </c>
      <c r="E212" s="9" t="str">
        <f aca="false">G212&amp;", "&amp;H212&amp;", "&amp;I212</f>
        <v>Boschen, Heinr., Milchhändler</v>
      </c>
      <c r="F212" s="16" t="s">
        <v>1026</v>
      </c>
      <c r="G212" s="9" t="s">
        <v>961</v>
      </c>
      <c r="H212" s="9" t="s">
        <v>102</v>
      </c>
      <c r="I212" s="9" t="s">
        <v>1031</v>
      </c>
      <c r="J212" s="9"/>
      <c r="K212" s="8" t="s">
        <v>1030</v>
      </c>
      <c r="L212" s="9" t="str">
        <f aca="false">"https://www.openstreetmap.org/?mlat="&amp;MID(A212,1,9)&amp;"&amp;mlon="&amp;MID(B212,1,8)&amp;"#map=18/"&amp;MID(A212,1,9)&amp;"/"&amp;MID(B212,1,8)</f>
        <v>https://www.openstreetmap.org/?mlat=53.09302&amp;mlon=8.916595#map=18/53.09302/8.916595</v>
      </c>
      <c r="M212" s="9" t="str">
        <f aca="false">"https://opentopomap.org/#marker=17/"&amp;MID(A212,1,9)&amp;"/"&amp;MID(B212,1,8)</f>
        <v>https://opentopomap.org/#marker=17/53.09302/8.916595</v>
      </c>
    </row>
    <row r="213" customFormat="false" ht="14.15" hidden="false" customHeight="true" outlineLevel="0" collapsed="false">
      <c r="A213" s="8" t="s">
        <v>1023</v>
      </c>
      <c r="B213" s="8" t="s">
        <v>1024</v>
      </c>
      <c r="C213" s="15" t="s">
        <v>1025</v>
      </c>
      <c r="D213" s="9" t="str">
        <f aca="false">"Rockwinkel "&amp;F213</f>
        <v>Rockwinkel 5e</v>
      </c>
      <c r="E213" s="9" t="str">
        <f aca="false">G213&amp;", "&amp;H213&amp;", "&amp;I213</f>
        <v>Boschen, Hinr., Milchhändler</v>
      </c>
      <c r="F213" s="16" t="s">
        <v>1026</v>
      </c>
      <c r="G213" s="9" t="s">
        <v>961</v>
      </c>
      <c r="H213" s="9" t="s">
        <v>355</v>
      </c>
      <c r="I213" s="9" t="s">
        <v>1031</v>
      </c>
      <c r="J213" s="9"/>
      <c r="K213" s="8" t="s">
        <v>1030</v>
      </c>
      <c r="L213" s="9" t="str">
        <f aca="false">"https://www.openstreetmap.org/?mlat="&amp;MID(A213,1,9)&amp;"&amp;mlon="&amp;MID(B213,1,8)&amp;"#map=18/"&amp;MID(A213,1,9)&amp;"/"&amp;MID(B213,1,8)</f>
        <v>https://www.openstreetmap.org/?mlat=53.09302&amp;mlon=8.916595#map=18/53.09302/8.916595</v>
      </c>
      <c r="M213" s="9" t="str">
        <f aca="false">"https://opentopomap.org/#marker=17/"&amp;MID(A213,1,9)&amp;"/"&amp;MID(B213,1,8)</f>
        <v>https://opentopomap.org/#marker=17/53.09302/8.916595</v>
      </c>
    </row>
    <row r="214" customFormat="false" ht="14.15" hidden="false" customHeight="true" outlineLevel="0" collapsed="false">
      <c r="A214" s="8" t="s">
        <v>1032</v>
      </c>
      <c r="B214" s="8" t="s">
        <v>1033</v>
      </c>
      <c r="C214" s="15" t="s">
        <v>1034</v>
      </c>
      <c r="D214" s="9" t="str">
        <f aca="false">"Rockwinkel "&amp;F214</f>
        <v>Rockwinkel 5f</v>
      </c>
      <c r="E214" s="9" t="str">
        <f aca="false">G214&amp;", "&amp;H214&amp;", "&amp;I214</f>
        <v>Meier, Herm., Maurer</v>
      </c>
      <c r="F214" s="16" t="s">
        <v>1035</v>
      </c>
      <c r="G214" s="9" t="s">
        <v>748</v>
      </c>
      <c r="H214" s="9" t="s">
        <v>409</v>
      </c>
      <c r="I214" s="9" t="s">
        <v>727</v>
      </c>
      <c r="J214" s="9"/>
      <c r="K214" s="8" t="s">
        <v>1036</v>
      </c>
      <c r="L214" s="9" t="str">
        <f aca="false">"https://www.openstreetmap.org/?mlat="&amp;MID(A214,1,9)&amp;"&amp;mlon="&amp;MID(B214,1,8)&amp;"#map=18/"&amp;MID(A214,1,9)&amp;"/"&amp;MID(B214,1,8)</f>
        <v>https://www.openstreetmap.org/?mlat=53.0929&amp;mlon=8.916707#map=18/53.0929/8.916707</v>
      </c>
      <c r="M214" s="9" t="str">
        <f aca="false">"https://opentopomap.org/#marker=17/"&amp;MID(A214,1,9)&amp;"/"&amp;MID(B214,1,8)</f>
        <v>https://opentopomap.org/#marker=17/53.0929/8.916707</v>
      </c>
    </row>
    <row r="215" customFormat="false" ht="14.15" hidden="false" customHeight="true" outlineLevel="0" collapsed="false">
      <c r="A215" s="8" t="s">
        <v>1037</v>
      </c>
      <c r="B215" s="8" t="s">
        <v>1038</v>
      </c>
      <c r="C215" s="15" t="s">
        <v>1039</v>
      </c>
      <c r="D215" s="9" t="str">
        <f aca="false">"Rockwinkel "&amp;F215</f>
        <v>Rockwinkel 5g</v>
      </c>
      <c r="E215" s="9" t="str">
        <f aca="false">G215&amp;", "&amp;H215&amp;", "&amp;I215</f>
        <v>Herfurth, Franz, Maler</v>
      </c>
      <c r="F215" s="16" t="s">
        <v>1040</v>
      </c>
      <c r="G215" s="9" t="s">
        <v>1041</v>
      </c>
      <c r="H215" s="9" t="s">
        <v>275</v>
      </c>
      <c r="I215" s="9" t="s">
        <v>647</v>
      </c>
      <c r="J215" s="9"/>
      <c r="K215" s="8" t="s">
        <v>1042</v>
      </c>
      <c r="L215" s="9" t="str">
        <f aca="false">"https://www.openstreetmap.org/?mlat="&amp;MID(A215,1,9)&amp;"&amp;mlon="&amp;MID(B215,1,8)&amp;"#map=18/"&amp;MID(A215,1,9)&amp;"/"&amp;MID(B215,1,8)</f>
        <v>https://www.openstreetmap.org/?mlat=53.092734&amp;mlon=8.916947#map=18/53.092734/8.916947</v>
      </c>
      <c r="M215" s="9" t="str">
        <f aca="false">"https://opentopomap.org/#marker=17/"&amp;MID(A215,1,9)&amp;"/"&amp;MID(B215,1,8)</f>
        <v>https://opentopomap.org/#marker=17/53.092734/8.916947</v>
      </c>
    </row>
    <row r="216" customFormat="false" ht="14.15" hidden="false" customHeight="true" outlineLevel="0" collapsed="false">
      <c r="A216" s="8" t="s">
        <v>1043</v>
      </c>
      <c r="B216" s="8" t="s">
        <v>1044</v>
      </c>
      <c r="C216" s="15" t="s">
        <v>1045</v>
      </c>
      <c r="D216" s="9" t="str">
        <f aca="false">"Rockwinkel "&amp;F216</f>
        <v>Rockwinkel 5h</v>
      </c>
      <c r="E216" s="9" t="str">
        <f aca="false">G216&amp;", "&amp;H216&amp;", "&amp;I216</f>
        <v>Oschimek, Franz, Arbeiter</v>
      </c>
      <c r="F216" s="16" t="s">
        <v>1046</v>
      </c>
      <c r="G216" s="9" t="s">
        <v>1047</v>
      </c>
      <c r="H216" s="9" t="s">
        <v>275</v>
      </c>
      <c r="I216" s="9" t="s">
        <v>94</v>
      </c>
      <c r="J216" s="9"/>
      <c r="K216" s="8" t="s">
        <v>1048</v>
      </c>
      <c r="L216" s="9" t="str">
        <f aca="false">"https://www.openstreetmap.org/?mlat="&amp;MID(A216,1,9)&amp;"&amp;mlon="&amp;MID(B216,1,8)&amp;"#map=18/"&amp;MID(A216,1,9)&amp;"/"&amp;MID(B216,1,8)</f>
        <v>https://www.openstreetmap.org/?mlat=53.092935&amp;mlon=8.917804#map=18/53.092935/8.917804</v>
      </c>
      <c r="M216" s="9" t="str">
        <f aca="false">"https://opentopomap.org/#marker=17/"&amp;MID(A216,1,9)&amp;"/"&amp;MID(B216,1,8)</f>
        <v>https://opentopomap.org/#marker=17/53.092935/8.917804</v>
      </c>
    </row>
    <row r="217" customFormat="false" ht="14.15" hidden="false" customHeight="true" outlineLevel="0" collapsed="false">
      <c r="A217" s="8" t="s">
        <v>1049</v>
      </c>
      <c r="B217" s="8" t="s">
        <v>1050</v>
      </c>
      <c r="C217" s="15" t="s">
        <v>1051</v>
      </c>
      <c r="D217" s="9" t="str">
        <f aca="false">"Rockwinkel "&amp;F217</f>
        <v>Rockwinkel 5i</v>
      </c>
      <c r="E217" s="9" t="str">
        <f aca="false">G217&amp;", "&amp;H217&amp;", "&amp;I217</f>
        <v>Boschen, H., Arbeiter</v>
      </c>
      <c r="F217" s="16" t="s">
        <v>1052</v>
      </c>
      <c r="G217" s="9" t="s">
        <v>961</v>
      </c>
      <c r="H217" s="9" t="s">
        <v>109</v>
      </c>
      <c r="I217" s="9" t="s">
        <v>94</v>
      </c>
      <c r="J217" s="9"/>
      <c r="K217" s="8" t="s">
        <v>1053</v>
      </c>
      <c r="L217" s="9" t="str">
        <f aca="false">"https://www.openstreetmap.org/?mlat="&amp;MID(A217,1,9)&amp;"&amp;mlon="&amp;MID(B217,1,8)&amp;"#map=18/"&amp;MID(A217,1,9)&amp;"/"&amp;MID(B217,1,8)</f>
        <v>https://www.openstreetmap.org/?mlat=53.092978&amp;mlon=8.917681#map=18/53.092978/8.917681</v>
      </c>
      <c r="M217" s="9" t="str">
        <f aca="false">"https://opentopomap.org/#marker=17/"&amp;MID(A217,1,9)&amp;"/"&amp;MID(B217,1,8)</f>
        <v>https://opentopomap.org/#marker=17/53.092978/8.917681</v>
      </c>
    </row>
    <row r="218" customFormat="false" ht="14.15" hidden="false" customHeight="true" outlineLevel="0" collapsed="false">
      <c r="A218" s="8" t="s">
        <v>1049</v>
      </c>
      <c r="B218" s="8" t="s">
        <v>1050</v>
      </c>
      <c r="C218" s="15" t="s">
        <v>1051</v>
      </c>
      <c r="D218" s="9" t="str">
        <f aca="false">"Rockwinkel "&amp;F218</f>
        <v>Rockwinkel 5i</v>
      </c>
      <c r="E218" s="9" t="str">
        <f aca="false">G218&amp;", "&amp;H218&amp;", "&amp;I218</f>
        <v>Schröder, Fr., Arbeiter</v>
      </c>
      <c r="F218" s="16" t="s">
        <v>1052</v>
      </c>
      <c r="G218" s="9" t="s">
        <v>1054</v>
      </c>
      <c r="H218" s="9" t="s">
        <v>130</v>
      </c>
      <c r="I218" s="9" t="s">
        <v>94</v>
      </c>
      <c r="J218" s="9"/>
      <c r="K218" s="8" t="s">
        <v>1053</v>
      </c>
      <c r="L218" s="9" t="str">
        <f aca="false">"https://www.openstreetmap.org/?mlat="&amp;MID(A218,1,9)&amp;"&amp;mlon="&amp;MID(B218,1,8)&amp;"#map=18/"&amp;MID(A218,1,9)&amp;"/"&amp;MID(B218,1,8)</f>
        <v>https://www.openstreetmap.org/?mlat=53.092978&amp;mlon=8.917681#map=18/53.092978/8.917681</v>
      </c>
      <c r="M218" s="9" t="str">
        <f aca="false">"https://opentopomap.org/#marker=17/"&amp;MID(A218,1,9)&amp;"/"&amp;MID(B218,1,8)</f>
        <v>https://opentopomap.org/#marker=17/53.092978/8.917681</v>
      </c>
    </row>
    <row r="219" customFormat="false" ht="14.15" hidden="false" customHeight="true" outlineLevel="0" collapsed="false">
      <c r="A219" s="8" t="s">
        <v>1055</v>
      </c>
      <c r="B219" s="8" t="s">
        <v>1056</v>
      </c>
      <c r="C219" s="15" t="s">
        <v>1057</v>
      </c>
      <c r="D219" s="9" t="str">
        <f aca="false">"Rockwinkel "&amp;F219</f>
        <v>Rockwinkel 6</v>
      </c>
      <c r="E219" s="9" t="str">
        <f aca="false">G219&amp;", "&amp;H219</f>
        <v>Schlengmann, Daniel</v>
      </c>
      <c r="F219" s="16" t="n">
        <v>6</v>
      </c>
      <c r="G219" s="9" t="s">
        <v>1058</v>
      </c>
      <c r="H219" s="9" t="s">
        <v>163</v>
      </c>
      <c r="I219" s="9"/>
      <c r="J219" s="9"/>
      <c r="K219" s="8" t="s">
        <v>1059</v>
      </c>
      <c r="L219" s="9" t="str">
        <f aca="false">"https://www.openstreetmap.org/?mlat="&amp;MID(A219,1,9)&amp;"&amp;mlon="&amp;MID(B219,1,8)&amp;"#map=18/"&amp;MID(A219,1,9)&amp;"/"&amp;MID(B219,1,8)</f>
        <v>https://www.openstreetmap.org/?mlat=53.09208&amp;mlon=8.91863#map=18/53.09208/8.91863</v>
      </c>
      <c r="M219" s="9" t="str">
        <f aca="false">"https://opentopomap.org/#marker=17/"&amp;MID(A219,1,9)&amp;"/"&amp;MID(B219,1,8)</f>
        <v>https://opentopomap.org/#marker=17/53.09208/8.91863</v>
      </c>
    </row>
    <row r="220" customFormat="false" ht="14.15" hidden="false" customHeight="true" outlineLevel="0" collapsed="false">
      <c r="A220" s="8" t="s">
        <v>1060</v>
      </c>
      <c r="B220" s="8" t="s">
        <v>1061</v>
      </c>
      <c r="C220" s="15" t="s">
        <v>1062</v>
      </c>
      <c r="D220" s="9" t="str">
        <f aca="false">"Rockwinkel "&amp;F220</f>
        <v>Rockwinkel 6c</v>
      </c>
      <c r="E220" s="9" t="str">
        <f aca="false">G220&amp;", "&amp;H220&amp;", "&amp;I220</f>
        <v>Henke, H. G. W., Maurer</v>
      </c>
      <c r="F220" s="16" t="s">
        <v>1063</v>
      </c>
      <c r="G220" s="9" t="s">
        <v>1064</v>
      </c>
      <c r="H220" s="9" t="s">
        <v>1065</v>
      </c>
      <c r="I220" s="9" t="s">
        <v>727</v>
      </c>
      <c r="J220" s="9"/>
      <c r="K220" s="8" t="s">
        <v>1066</v>
      </c>
      <c r="L220" s="9" t="str">
        <f aca="false">"https://www.openstreetmap.org/?mlat="&amp;MID(A220,1,9)&amp;"&amp;mlon="&amp;MID(B220,1,8)&amp;"#map=18/"&amp;MID(A220,1,9)&amp;"/"&amp;MID(B220,1,8)</f>
        <v>https://www.openstreetmap.org/?mlat=53.091805&amp;mlon=8.920296#map=18/53.091805/8.920296</v>
      </c>
      <c r="M220" s="9" t="str">
        <f aca="false">"https://opentopomap.org/#marker=17/"&amp;MID(A220,1,9)&amp;"/"&amp;MID(B220,1,8)</f>
        <v>https://opentopomap.org/#marker=17/53.091805/8.920296</v>
      </c>
    </row>
    <row r="221" customFormat="false" ht="14.15" hidden="false" customHeight="true" outlineLevel="0" collapsed="false">
      <c r="A221" s="8" t="s">
        <v>1067</v>
      </c>
      <c r="B221" s="8" t="s">
        <v>1068</v>
      </c>
      <c r="C221" s="15" t="s">
        <v>1069</v>
      </c>
      <c r="D221" s="9" t="str">
        <f aca="false">"Rockwinkel "&amp;F221</f>
        <v>Rockwinkel 6d</v>
      </c>
      <c r="E221" s="9" t="str">
        <f aca="false">G221&amp;", "&amp;H221&amp;", "&amp;I221</f>
        <v>Krämer, W., Maurer</v>
      </c>
      <c r="F221" s="16" t="s">
        <v>1070</v>
      </c>
      <c r="G221" s="9" t="s">
        <v>1071</v>
      </c>
      <c r="H221" s="9" t="s">
        <v>559</v>
      </c>
      <c r="I221" s="9" t="s">
        <v>727</v>
      </c>
      <c r="J221" s="9"/>
      <c r="K221" s="8" t="s">
        <v>1072</v>
      </c>
      <c r="L221" s="9" t="str">
        <f aca="false">"https://www.openstreetmap.org/?mlat="&amp;MID(A221,1,9)&amp;"&amp;mlon="&amp;MID(B221,1,8)&amp;"#map=18/"&amp;MID(A221,1,9)&amp;"/"&amp;MID(B221,1,8)</f>
        <v>https://www.openstreetmap.org/?mlat=53.091668&amp;mlon=8.920626#map=18/53.091668/8.920626</v>
      </c>
      <c r="M221" s="9" t="str">
        <f aca="false">"https://opentopomap.org/#marker=17/"&amp;MID(A221,1,9)&amp;"/"&amp;MID(B221,1,8)</f>
        <v>https://opentopomap.org/#marker=17/53.091668/8.920626</v>
      </c>
    </row>
    <row r="222" customFormat="false" ht="14.15" hidden="false" customHeight="true" outlineLevel="0" collapsed="false">
      <c r="A222" s="8" t="s">
        <v>1067</v>
      </c>
      <c r="B222" s="8" t="s">
        <v>1068</v>
      </c>
      <c r="C222" s="15" t="s">
        <v>1073</v>
      </c>
      <c r="D222" s="9" t="str">
        <f aca="false">"Rockwinkel "&amp;F222</f>
        <v>Rockwinkel 6d</v>
      </c>
      <c r="E222" s="9" t="str">
        <f aca="false">G222&amp;", "&amp;H222&amp;", "&amp;I222</f>
        <v>Plümer, Diedr., Tischlermeister</v>
      </c>
      <c r="F222" s="16" t="s">
        <v>1070</v>
      </c>
      <c r="G222" s="9" t="s">
        <v>1074</v>
      </c>
      <c r="H222" s="9" t="s">
        <v>96</v>
      </c>
      <c r="I222" s="9" t="s">
        <v>1075</v>
      </c>
      <c r="J222" s="9"/>
      <c r="K222" s="8" t="s">
        <v>1072</v>
      </c>
      <c r="L222" s="9" t="str">
        <f aca="false">"https://www.openstreetmap.org/?mlat="&amp;MID(A222,1,9)&amp;"&amp;mlon="&amp;MID(B222,1,8)&amp;"#map=18/"&amp;MID(A222,1,9)&amp;"/"&amp;MID(B222,1,8)</f>
        <v>https://www.openstreetmap.org/?mlat=53.091668&amp;mlon=8.920626#map=18/53.091668/8.920626</v>
      </c>
      <c r="M222" s="9" t="str">
        <f aca="false">"https://opentopomap.org/#marker=17/"&amp;MID(A222,1,9)&amp;"/"&amp;MID(B222,1,8)</f>
        <v>https://opentopomap.org/#marker=17/53.091668/8.920626</v>
      </c>
    </row>
    <row r="223" customFormat="false" ht="14.15" hidden="false" customHeight="true" outlineLevel="0" collapsed="false">
      <c r="A223" s="8" t="s">
        <v>1067</v>
      </c>
      <c r="B223" s="8" t="s">
        <v>1068</v>
      </c>
      <c r="C223" s="15" t="s">
        <v>1069</v>
      </c>
      <c r="D223" s="9" t="str">
        <f aca="false">"Rockwinkel "&amp;F223</f>
        <v>Rockwinkel 6d</v>
      </c>
      <c r="E223" s="9" t="str">
        <f aca="false">G223&amp;", "&amp;H223&amp;", "&amp;I223</f>
        <v>Plümer, Joh., Arbeiter</v>
      </c>
      <c r="F223" s="16" t="s">
        <v>1070</v>
      </c>
      <c r="G223" s="9" t="s">
        <v>1074</v>
      </c>
      <c r="H223" s="9" t="s">
        <v>143</v>
      </c>
      <c r="I223" s="9" t="s">
        <v>94</v>
      </c>
      <c r="J223" s="9"/>
      <c r="K223" s="8" t="s">
        <v>1072</v>
      </c>
      <c r="L223" s="9" t="str">
        <f aca="false">"https://www.openstreetmap.org/?mlat="&amp;MID(A223,1,9)&amp;"&amp;mlon="&amp;MID(B223,1,8)&amp;"#map=18/"&amp;MID(A223,1,9)&amp;"/"&amp;MID(B223,1,8)</f>
        <v>https://www.openstreetmap.org/?mlat=53.091668&amp;mlon=8.920626#map=18/53.091668/8.920626</v>
      </c>
      <c r="M223" s="9" t="str">
        <f aca="false">"https://opentopomap.org/#marker=17/"&amp;MID(A223,1,9)&amp;"/"&amp;MID(B223,1,8)</f>
        <v>https://opentopomap.org/#marker=17/53.091668/8.920626</v>
      </c>
    </row>
    <row r="224" customFormat="false" ht="14.15" hidden="false" customHeight="true" outlineLevel="0" collapsed="false">
      <c r="A224" s="8" t="s">
        <v>1076</v>
      </c>
      <c r="B224" s="8" t="s">
        <v>1077</v>
      </c>
      <c r="C224" s="15" t="s">
        <v>1078</v>
      </c>
      <c r="D224" s="9" t="str">
        <f aca="false">"Rockwinkel "&amp;F224</f>
        <v>Rockwinkel 7</v>
      </c>
      <c r="E224" s="9" t="str">
        <f aca="false">G224&amp;", "&amp;H224&amp;", "&amp;I224</f>
        <v>Wischhusen, Friedr., Landmann</v>
      </c>
      <c r="F224" s="16" t="n">
        <v>7</v>
      </c>
      <c r="G224" s="9" t="s">
        <v>1079</v>
      </c>
      <c r="H224" s="9" t="s">
        <v>483</v>
      </c>
      <c r="I224" s="9" t="s">
        <v>164</v>
      </c>
      <c r="J224" s="9"/>
      <c r="K224" s="8" t="s">
        <v>1080</v>
      </c>
      <c r="L224" s="9" t="str">
        <f aca="false">"https://www.openstreetmap.org/?mlat="&amp;MID(A224,1,9)&amp;"&amp;mlon="&amp;MID(B224,1,8)&amp;"#map=18/"&amp;MID(A224,1,9)&amp;"/"&amp;MID(B224,1,8)</f>
        <v>https://www.openstreetmap.org/?mlat=53.0911&amp;mlon=8.92162#map=18/53.0911/8.92162</v>
      </c>
      <c r="M224" s="9" t="str">
        <f aca="false">"https://opentopomap.org/#marker=17/"&amp;MID(A224,1,9)&amp;"/"&amp;MID(B224,1,8)</f>
        <v>https://opentopomap.org/#marker=17/53.0911/8.92162</v>
      </c>
    </row>
    <row r="225" customFormat="false" ht="14.15" hidden="false" customHeight="true" outlineLevel="0" collapsed="false">
      <c r="A225" s="8" t="s">
        <v>1081</v>
      </c>
      <c r="B225" s="8" t="s">
        <v>1082</v>
      </c>
      <c r="C225" s="15" t="s">
        <v>1083</v>
      </c>
      <c r="D225" s="9" t="str">
        <f aca="false">"Rockwinkel "&amp;F225</f>
        <v>Rockwinkel 7c</v>
      </c>
      <c r="E225" s="9" t="str">
        <f aca="false">G225&amp;", "&amp;H225&amp;", "&amp;I225</f>
        <v>Meierdierks, Christian, Wegaufseher</v>
      </c>
      <c r="F225" s="16" t="s">
        <v>1084</v>
      </c>
      <c r="G225" s="9" t="s">
        <v>101</v>
      </c>
      <c r="H225" s="9" t="s">
        <v>157</v>
      </c>
      <c r="I225" s="9" t="s">
        <v>1085</v>
      </c>
      <c r="J225" s="9"/>
      <c r="K225" s="8" t="s">
        <v>1086</v>
      </c>
      <c r="L225" s="9" t="str">
        <f aca="false">"https://www.openstreetmap.org/?mlat="&amp;MID(A225,1,9)&amp;"&amp;mlon="&amp;MID(B225,1,8)&amp;"#map=18/"&amp;MID(A225,1,9)&amp;"/"&amp;MID(B225,1,8)</f>
        <v>https://www.openstreetmap.org/?mlat=53.09078&amp;mlon=8.92392#map=18/53.09078/8.92392</v>
      </c>
      <c r="M225" s="9" t="str">
        <f aca="false">"https://opentopomap.org/#marker=17/"&amp;MID(A225,1,9)&amp;"/"&amp;MID(B225,1,8)</f>
        <v>https://opentopomap.org/#marker=17/53.09078/8.92392</v>
      </c>
    </row>
    <row r="226" customFormat="false" ht="14.15" hidden="false" customHeight="true" outlineLevel="0" collapsed="false">
      <c r="A226" s="8" t="s">
        <v>1087</v>
      </c>
      <c r="B226" s="8" t="s">
        <v>1088</v>
      </c>
      <c r="C226" s="15" t="s">
        <v>1089</v>
      </c>
      <c r="D226" s="9" t="str">
        <f aca="false">"Rockwinkel "&amp;F226</f>
        <v>Rockwinkel 7d</v>
      </c>
      <c r="E226" s="9" t="str">
        <f aca="false">G226&amp;", "&amp;H226</f>
        <v>Haake, C.</v>
      </c>
      <c r="F226" s="16" t="s">
        <v>1090</v>
      </c>
      <c r="G226" s="9" t="s">
        <v>1091</v>
      </c>
      <c r="H226" s="9" t="s">
        <v>93</v>
      </c>
      <c r="I226" s="9"/>
      <c r="J226" s="9"/>
      <c r="K226" s="8" t="s">
        <v>1092</v>
      </c>
      <c r="L226" s="9" t="str">
        <f aca="false">"https://www.openstreetmap.org/?mlat="&amp;MID(A226,1,9)&amp;"&amp;mlon="&amp;MID(B226,1,8)&amp;"#map=18/"&amp;MID(A226,1,9)&amp;"/"&amp;MID(B226,1,8)</f>
        <v>https://www.openstreetmap.org/?mlat=53.091562&amp;mlon=8.924198#map=18/53.091562/8.924198</v>
      </c>
      <c r="M226" s="9" t="str">
        <f aca="false">"https://opentopomap.org/#marker=17/"&amp;MID(A226,1,9)&amp;"/"&amp;MID(B226,1,8)</f>
        <v>https://opentopomap.org/#marker=17/53.091562/8.924198</v>
      </c>
    </row>
    <row r="227" customFormat="false" ht="14.15" hidden="false" customHeight="true" outlineLevel="0" collapsed="false">
      <c r="A227" s="8" t="s">
        <v>1093</v>
      </c>
      <c r="B227" s="8" t="s">
        <v>1094</v>
      </c>
      <c r="C227" s="15" t="s">
        <v>1095</v>
      </c>
      <c r="D227" s="9" t="str">
        <f aca="false">"Rockwinkel "&amp;F227</f>
        <v>Rockwinkel 8</v>
      </c>
      <c r="E227" s="9" t="str">
        <f aca="false">G227&amp;", "&amp;H227&amp;", "&amp;I227</f>
        <v>Kropp, Berend, Wwe.</v>
      </c>
      <c r="F227" s="16" t="n">
        <v>8</v>
      </c>
      <c r="G227" s="9" t="s">
        <v>1096</v>
      </c>
      <c r="H227" s="9" t="s">
        <v>786</v>
      </c>
      <c r="I227" s="9" t="s">
        <v>91</v>
      </c>
      <c r="J227" s="9"/>
      <c r="K227" s="8" t="s">
        <v>1097</v>
      </c>
      <c r="L227" s="9" t="str">
        <f aca="false">"https://www.openstreetmap.org/?mlat="&amp;MID(A227,1,9)&amp;"&amp;mlon="&amp;MID(B227,1,8)&amp;"#map=18/"&amp;MID(A227,1,9)&amp;"/"&amp;MID(B227,1,8)</f>
        <v>https://www.openstreetmap.org/?mlat=53.0895&amp;mlon=8.92633#map=18/53.0895/8.92633</v>
      </c>
      <c r="M227" s="9" t="str">
        <f aca="false">"https://opentopomap.org/#marker=17/"&amp;MID(A227,1,9)&amp;"/"&amp;MID(B227,1,8)</f>
        <v>https://opentopomap.org/#marker=17/53.0895/8.92633</v>
      </c>
    </row>
    <row r="228" customFormat="false" ht="14.15" hidden="false" customHeight="true" outlineLevel="0" collapsed="false">
      <c r="A228" s="8" t="s">
        <v>1093</v>
      </c>
      <c r="B228" s="8" t="s">
        <v>1094</v>
      </c>
      <c r="C228" s="15" t="s">
        <v>1095</v>
      </c>
      <c r="D228" s="9" t="str">
        <f aca="false">"Rockwinkel "&amp;F228</f>
        <v>Rockwinkel 8</v>
      </c>
      <c r="E228" s="9" t="str">
        <f aca="false">G228&amp;", "&amp;H228&amp;", "&amp;I228</f>
        <v>Kropp, Bernhard, Landwirt</v>
      </c>
      <c r="F228" s="16" t="n">
        <v>8</v>
      </c>
      <c r="G228" s="9" t="s">
        <v>1096</v>
      </c>
      <c r="H228" s="9" t="s">
        <v>822</v>
      </c>
      <c r="I228" s="9" t="s">
        <v>124</v>
      </c>
      <c r="J228" s="9"/>
      <c r="K228" s="8" t="s">
        <v>1097</v>
      </c>
      <c r="L228" s="9" t="str">
        <f aca="false">"https://www.openstreetmap.org/?mlat="&amp;MID(A228,1,9)&amp;"&amp;mlon="&amp;MID(B228,1,8)&amp;"#map=18/"&amp;MID(A228,1,9)&amp;"/"&amp;MID(B228,1,8)</f>
        <v>https://www.openstreetmap.org/?mlat=53.0895&amp;mlon=8.92633#map=18/53.0895/8.92633</v>
      </c>
      <c r="M228" s="9" t="str">
        <f aca="false">"https://opentopomap.org/#marker=17/"&amp;MID(A228,1,9)&amp;"/"&amp;MID(B228,1,8)</f>
        <v>https://opentopomap.org/#marker=17/53.0895/8.92633</v>
      </c>
    </row>
    <row r="229" customFormat="false" ht="14.15" hidden="false" customHeight="true" outlineLevel="0" collapsed="false">
      <c r="A229" s="8" t="s">
        <v>1098</v>
      </c>
      <c r="B229" s="8" t="s">
        <v>1099</v>
      </c>
      <c r="C229" s="15" t="s">
        <v>1100</v>
      </c>
      <c r="D229" s="9" t="str">
        <f aca="false">"Rockwinkel "&amp;F229</f>
        <v>Rockwinkel 8e</v>
      </c>
      <c r="E229" s="9" t="str">
        <f aca="false">G229&amp;", "&amp;H229&amp;", "&amp;I229</f>
        <v>Bremermann, Friedr., Bahnarbeiter</v>
      </c>
      <c r="F229" s="16" t="s">
        <v>1101</v>
      </c>
      <c r="G229" s="9" t="s">
        <v>1102</v>
      </c>
      <c r="H229" s="9" t="s">
        <v>483</v>
      </c>
      <c r="I229" s="9" t="s">
        <v>1103</v>
      </c>
      <c r="J229" s="9"/>
      <c r="K229" s="8" t="s">
        <v>1104</v>
      </c>
      <c r="L229" s="9" t="str">
        <f aca="false">"https://www.openstreetmap.org/?mlat="&amp;MID(A229,1,9)&amp;"&amp;mlon="&amp;MID(B229,1,8)&amp;"#map=18/"&amp;MID(A229,1,9)&amp;"/"&amp;MID(B229,1,8)</f>
        <v>https://www.openstreetmap.org/?mlat=53.0909&amp;mlon=8.9273#map=18/53.0909/8.9273</v>
      </c>
      <c r="M229" s="9" t="str">
        <f aca="false">"https://opentopomap.org/#marker=17/"&amp;MID(A229,1,9)&amp;"/"&amp;MID(B229,1,8)</f>
        <v>https://opentopomap.org/#marker=17/53.0909/8.9273</v>
      </c>
    </row>
    <row r="230" customFormat="false" ht="14.15" hidden="false" customHeight="true" outlineLevel="0" collapsed="false">
      <c r="A230" s="8" t="s">
        <v>1098</v>
      </c>
      <c r="B230" s="8" t="s">
        <v>1099</v>
      </c>
      <c r="C230" s="15" t="s">
        <v>1100</v>
      </c>
      <c r="D230" s="9" t="str">
        <f aca="false">"Rockwinkel "&amp;F230</f>
        <v>Rockwinkel 8e</v>
      </c>
      <c r="E230" s="9" t="str">
        <f aca="false">G230&amp;", "&amp;H230&amp;", "&amp;I230</f>
        <v>Frerks, H., Arbeiter</v>
      </c>
      <c r="F230" s="16" t="s">
        <v>1101</v>
      </c>
      <c r="G230" s="9" t="s">
        <v>1105</v>
      </c>
      <c r="H230" s="9" t="s">
        <v>109</v>
      </c>
      <c r="I230" s="9" t="s">
        <v>94</v>
      </c>
      <c r="J230" s="9"/>
      <c r="K230" s="8" t="s">
        <v>1104</v>
      </c>
      <c r="L230" s="9" t="str">
        <f aca="false">"https://www.openstreetmap.org/?mlat="&amp;MID(A230,1,9)&amp;"&amp;mlon="&amp;MID(B230,1,8)&amp;"#map=18/"&amp;MID(A230,1,9)&amp;"/"&amp;MID(B230,1,8)</f>
        <v>https://www.openstreetmap.org/?mlat=53.0909&amp;mlon=8.9273#map=18/53.0909/8.9273</v>
      </c>
      <c r="M230" s="9" t="str">
        <f aca="false">"https://opentopomap.org/#marker=17/"&amp;MID(A230,1,9)&amp;"/"&amp;MID(B230,1,8)</f>
        <v>https://opentopomap.org/#marker=17/53.0909/8.9273</v>
      </c>
    </row>
    <row r="231" customFormat="false" ht="14.15" hidden="false" customHeight="true" outlineLevel="0" collapsed="false">
      <c r="A231" s="8" t="s">
        <v>1098</v>
      </c>
      <c r="B231" s="8" t="s">
        <v>1099</v>
      </c>
      <c r="C231" s="15" t="s">
        <v>1100</v>
      </c>
      <c r="D231" s="9" t="str">
        <f aca="false">"Rockwinkel "&amp;F231</f>
        <v>Rockwinkel 8e</v>
      </c>
      <c r="E231" s="9" t="str">
        <f aca="false">G231&amp;", "&amp;H231&amp;", "&amp;I231</f>
        <v>Petermann, C., Arbeiter</v>
      </c>
      <c r="F231" s="16" t="s">
        <v>1101</v>
      </c>
      <c r="G231" s="9" t="s">
        <v>1106</v>
      </c>
      <c r="H231" s="9" t="s">
        <v>93</v>
      </c>
      <c r="I231" s="9" t="s">
        <v>94</v>
      </c>
      <c r="J231" s="9"/>
      <c r="K231" s="8" t="s">
        <v>1104</v>
      </c>
      <c r="L231" s="9" t="str">
        <f aca="false">"https://www.openstreetmap.org/?mlat="&amp;MID(A231,1,9)&amp;"&amp;mlon="&amp;MID(B231,1,8)&amp;"#map=18/"&amp;MID(A231,1,9)&amp;"/"&amp;MID(B231,1,8)</f>
        <v>https://www.openstreetmap.org/?mlat=53.0909&amp;mlon=8.9273#map=18/53.0909/8.9273</v>
      </c>
      <c r="M231" s="9" t="str">
        <f aca="false">"https://opentopomap.org/#marker=17/"&amp;MID(A231,1,9)&amp;"/"&amp;MID(B231,1,8)</f>
        <v>https://opentopomap.org/#marker=17/53.0909/8.9273</v>
      </c>
    </row>
    <row r="232" s="9" customFormat="true" ht="14.15" hidden="false" customHeight="true" outlineLevel="0" collapsed="false">
      <c r="A232" s="8" t="s">
        <v>1107</v>
      </c>
      <c r="B232" s="8" t="s">
        <v>1108</v>
      </c>
      <c r="C232" s="15" t="s">
        <v>1109</v>
      </c>
      <c r="D232" s="9" t="str">
        <f aca="false">"Rockwinkel "&amp;F232</f>
        <v>Rockwinkel 8f</v>
      </c>
      <c r="E232" s="9" t="str">
        <f aca="false">G232</f>
        <v>Sommerwohnung</v>
      </c>
      <c r="F232" s="16" t="s">
        <v>1110</v>
      </c>
      <c r="G232" s="9" t="s">
        <v>1111</v>
      </c>
      <c r="K232" s="8" t="s">
        <v>1112</v>
      </c>
      <c r="L232" s="9" t="str">
        <f aca="false">"https://www.openstreetmap.org/?mlat="&amp;MID(A232,1,9)&amp;"&amp;mlon="&amp;MID(B232,1,8)&amp;"#map=18/"&amp;MID(A232,1,9)&amp;"/"&amp;MID(B232,1,8)</f>
        <v>https://www.openstreetmap.org/?mlat=53.090239&amp;mlon=8.927758#map=18/53.090239/8.927758</v>
      </c>
      <c r="M232" s="9" t="str">
        <f aca="false">"https://opentopomap.org/#marker=17/"&amp;MID(A232,1,9)&amp;"/"&amp;MID(B232,1,8)</f>
        <v>https://opentopomap.org/#marker=17/53.090239/8.927758</v>
      </c>
      <c r="AMI232" s="0"/>
      <c r="AMJ232" s="0"/>
    </row>
    <row r="233" s="9" customFormat="true" ht="14.15" hidden="false" customHeight="true" outlineLevel="0" collapsed="false">
      <c r="A233" s="8" t="s">
        <v>1113</v>
      </c>
      <c r="B233" s="8" t="s">
        <v>1114</v>
      </c>
      <c r="C233" s="15" t="s">
        <v>1115</v>
      </c>
      <c r="D233" s="9" t="str">
        <f aca="false">"Rockwinkel "&amp;F233</f>
        <v>Rockwinkel 9</v>
      </c>
      <c r="E233" s="9" t="str">
        <f aca="false">G233</f>
        <v>Sommerwohnung</v>
      </c>
      <c r="F233" s="16" t="n">
        <v>9</v>
      </c>
      <c r="G233" s="9" t="s">
        <v>1111</v>
      </c>
      <c r="K233" s="8" t="s">
        <v>1116</v>
      </c>
      <c r="L233" s="9" t="str">
        <f aca="false">"https://www.openstreetmap.org/?mlat="&amp;MID(A233,1,9)&amp;"&amp;mlon="&amp;MID(B233,1,8)&amp;"#map=18/"&amp;MID(A233,1,9)&amp;"/"&amp;MID(B233,1,8)</f>
        <v>https://www.openstreetmap.org/?mlat=53.089047&amp;mlon=8.927396#map=18/53.089047/8.927396</v>
      </c>
      <c r="M233" s="9" t="str">
        <f aca="false">"https://opentopomap.org/#marker=17/"&amp;MID(A233,1,9)&amp;"/"&amp;MID(B233,1,8)</f>
        <v>https://opentopomap.org/#marker=17/53.089047/8.927396</v>
      </c>
      <c r="AMI233" s="0"/>
      <c r="AMJ233" s="0"/>
    </row>
    <row r="234" customFormat="false" ht="14.15" hidden="false" customHeight="true" outlineLevel="0" collapsed="false">
      <c r="A234" s="8" t="s">
        <v>1117</v>
      </c>
      <c r="B234" s="8" t="s">
        <v>1118</v>
      </c>
      <c r="C234" s="15" t="s">
        <v>1119</v>
      </c>
      <c r="D234" s="9" t="str">
        <f aca="false">"Rockwinkel "&amp;F234</f>
        <v>Rockwinkel 10</v>
      </c>
      <c r="E234" s="9" t="str">
        <f aca="false">G234&amp;", "&amp;H234&amp;", "&amp;I234</f>
        <v>Kropp, Lür, Landmann</v>
      </c>
      <c r="F234" s="16" t="n">
        <v>10</v>
      </c>
      <c r="G234" s="9" t="s">
        <v>1096</v>
      </c>
      <c r="H234" s="9" t="s">
        <v>145</v>
      </c>
      <c r="I234" s="9" t="s">
        <v>164</v>
      </c>
      <c r="J234" s="9"/>
      <c r="K234" s="8" t="s">
        <v>1120</v>
      </c>
      <c r="L234" s="9" t="str">
        <f aca="false">"https://www.openstreetmap.org/?mlat="&amp;MID(A234,1,9)&amp;"&amp;mlon="&amp;MID(B234,1,8)&amp;"#map=18/"&amp;MID(A234,1,9)&amp;"/"&amp;MID(B234,1,8)</f>
        <v>https://www.openstreetmap.org/?mlat=53.08862&amp;mlon=8.9282#map=18/53.08862/8.9282</v>
      </c>
      <c r="M234" s="9" t="str">
        <f aca="false">"https://opentopomap.org/#marker=17/"&amp;MID(A234,1,9)&amp;"/"&amp;MID(B234,1,8)</f>
        <v>https://opentopomap.org/#marker=17/53.08862/8.9282</v>
      </c>
    </row>
    <row r="235" s="9" customFormat="true" ht="14.15" hidden="false" customHeight="true" outlineLevel="0" collapsed="false">
      <c r="A235" s="8" t="s">
        <v>1121</v>
      </c>
      <c r="B235" s="8" t="s">
        <v>1122</v>
      </c>
      <c r="C235" s="15" t="s">
        <v>1123</v>
      </c>
      <c r="D235" s="9" t="str">
        <f aca="false">"Rockwinkel "&amp;F235</f>
        <v>Rockwinkel 10c</v>
      </c>
      <c r="E235" s="9" t="str">
        <f aca="false">G235</f>
        <v>Sommerwohnung</v>
      </c>
      <c r="F235" s="16" t="s">
        <v>1124</v>
      </c>
      <c r="G235" s="9" t="s">
        <v>1111</v>
      </c>
      <c r="K235" s="8" t="s">
        <v>1125</v>
      </c>
      <c r="L235" s="9" t="str">
        <f aca="false">"https://www.openstreetmap.org/?mlat="&amp;MID(A235,1,9)&amp;"&amp;mlon="&amp;MID(B235,1,8)&amp;"#map=18/"&amp;MID(A235,1,9)&amp;"/"&amp;MID(B235,1,8)</f>
        <v>https://www.openstreetmap.org/?mlat=53.088365&amp;mlon=8.928987#map=18/53.088365/8.928987</v>
      </c>
      <c r="M235" s="9" t="str">
        <f aca="false">"https://opentopomap.org/#marker=17/"&amp;MID(A235,1,9)&amp;"/"&amp;MID(B235,1,8)</f>
        <v>https://opentopomap.org/#marker=17/53.088365/8.928987</v>
      </c>
      <c r="AMI235" s="0"/>
      <c r="AMJ235" s="0"/>
    </row>
    <row r="236" customFormat="false" ht="14.15" hidden="false" customHeight="true" outlineLevel="0" collapsed="false">
      <c r="A236" s="8" t="s">
        <v>1126</v>
      </c>
      <c r="B236" s="8" t="s">
        <v>1127</v>
      </c>
      <c r="C236" s="15" t="s">
        <v>1128</v>
      </c>
      <c r="D236" s="9" t="str">
        <f aca="false">"Rockwinkel "&amp;F236</f>
        <v>Rockwinkel 10d</v>
      </c>
      <c r="E236" s="9" t="str">
        <f aca="false">G236&amp;", "&amp;H236&amp;", "&amp;I236</f>
        <v>Mehrbach, C. A., Arbeiter</v>
      </c>
      <c r="F236" s="16" t="s">
        <v>1129</v>
      </c>
      <c r="G236" s="9" t="s">
        <v>1130</v>
      </c>
      <c r="H236" s="9" t="s">
        <v>473</v>
      </c>
      <c r="I236" s="9" t="s">
        <v>94</v>
      </c>
      <c r="J236" s="9"/>
      <c r="K236" s="8" t="s">
        <v>1131</v>
      </c>
      <c r="L236" s="9" t="str">
        <f aca="false">"https://www.openstreetmap.org/?mlat="&amp;MID(A236,1,9)&amp;"&amp;mlon="&amp;MID(B236,1,8)&amp;"#map=18/"&amp;MID(A236,1,9)&amp;"/"&amp;MID(B236,1,8)</f>
        <v>https://www.openstreetmap.org/?mlat=53.086395&amp;mlon=8.921582#map=18/53.086395/8.921582</v>
      </c>
      <c r="M236" s="9" t="str">
        <f aca="false">"https://opentopomap.org/#marker=17/"&amp;MID(A236,1,9)&amp;"/"&amp;MID(B236,1,8)</f>
        <v>https://opentopomap.org/#marker=17/53.086395/8.921582</v>
      </c>
    </row>
    <row r="237" customFormat="false" ht="14.15" hidden="false" customHeight="true" outlineLevel="0" collapsed="false">
      <c r="A237" s="8" t="s">
        <v>1132</v>
      </c>
      <c r="B237" s="8" t="s">
        <v>1133</v>
      </c>
      <c r="C237" s="15" t="s">
        <v>1134</v>
      </c>
      <c r="D237" s="9" t="str">
        <f aca="false">"Rockwinkel "&amp;F237</f>
        <v>Rockwinkel 10i</v>
      </c>
      <c r="E237" s="9" t="str">
        <f aca="false">G237&amp;", "&amp;H237&amp;", "&amp;I237</f>
        <v>Kropp, Gerh., Landmann</v>
      </c>
      <c r="F237" s="16" t="s">
        <v>1135</v>
      </c>
      <c r="G237" s="9" t="s">
        <v>1096</v>
      </c>
      <c r="H237" s="9" t="s">
        <v>123</v>
      </c>
      <c r="I237" s="9" t="s">
        <v>164</v>
      </c>
      <c r="J237" s="9"/>
      <c r="K237" s="8" t="s">
        <v>1136</v>
      </c>
      <c r="L237" s="9" t="str">
        <f aca="false">"https://www.openstreetmap.org/?mlat="&amp;MID(A237,1,9)&amp;"&amp;mlon="&amp;MID(B237,1,8)&amp;"#map=18/"&amp;MID(A237,1,9)&amp;"/"&amp;MID(B237,1,8)</f>
        <v>https://www.openstreetmap.org/?mlat=53.088398&amp;mlon=8.930496#map=18/53.088398/8.930496</v>
      </c>
      <c r="M237" s="9" t="str">
        <f aca="false">"https://opentopomap.org/#marker=17/"&amp;MID(A237,1,9)&amp;"/"&amp;MID(B237,1,8)</f>
        <v>https://opentopomap.org/#marker=17/53.088398/8.930496</v>
      </c>
    </row>
    <row r="238" customFormat="false" ht="14.15" hidden="false" customHeight="true" outlineLevel="0" collapsed="false">
      <c r="A238" s="8" t="s">
        <v>1137</v>
      </c>
      <c r="B238" s="8" t="s">
        <v>1138</v>
      </c>
      <c r="C238" s="15" t="s">
        <v>1139</v>
      </c>
      <c r="D238" s="9" t="str">
        <f aca="false">"Rockwinkel "&amp;F238</f>
        <v>Rockwinkel 11</v>
      </c>
      <c r="E238" s="9" t="str">
        <f aca="false">G238&amp;", "&amp;H238&amp;", "&amp;I238&amp;", "&amp;J238</f>
        <v>Schulte, Heinr., Landmann, Beigeordneter</v>
      </c>
      <c r="F238" s="16" t="n">
        <v>11</v>
      </c>
      <c r="G238" s="9" t="s">
        <v>753</v>
      </c>
      <c r="H238" s="9" t="s">
        <v>102</v>
      </c>
      <c r="I238" s="9" t="s">
        <v>164</v>
      </c>
      <c r="J238" s="9" t="s">
        <v>1140</v>
      </c>
      <c r="K238" s="8" t="s">
        <v>1141</v>
      </c>
      <c r="L238" s="9" t="str">
        <f aca="false">"https://www.openstreetmap.org/?mlat="&amp;MID(A238,1,9)&amp;"&amp;mlon="&amp;MID(B238,1,8)&amp;"#map=18/"&amp;MID(A238,1,9)&amp;"/"&amp;MID(B238,1,8)</f>
        <v>https://www.openstreetmap.org/?mlat=53.0879&amp;mlon=8.92979#map=18/53.0879/8.92979</v>
      </c>
      <c r="M238" s="9" t="str">
        <f aca="false">"https://opentopomap.org/#marker=17/"&amp;MID(A238,1,9)&amp;"/"&amp;MID(B238,1,8)</f>
        <v>https://opentopomap.org/#marker=17/53.0879/8.92979</v>
      </c>
    </row>
    <row r="239" customFormat="false" ht="14.15" hidden="false" customHeight="true" outlineLevel="0" collapsed="false">
      <c r="A239" s="8" t="s">
        <v>1142</v>
      </c>
      <c r="B239" s="8" t="s">
        <v>1143</v>
      </c>
      <c r="C239" s="15" t="s">
        <v>1144</v>
      </c>
      <c r="D239" s="9" t="str">
        <f aca="false">"Rockwinkel "&amp;F239</f>
        <v>Rockwinkel 11D</v>
      </c>
      <c r="E239" s="9" t="str">
        <f aca="false">G239&amp;", "&amp;I239</f>
        <v>Teichmann, Dr. med., Arzt</v>
      </c>
      <c r="F239" s="16" t="s">
        <v>1145</v>
      </c>
      <c r="G239" s="9" t="s">
        <v>1146</v>
      </c>
      <c r="H239" s="9"/>
      <c r="I239" s="9" t="s">
        <v>1147</v>
      </c>
      <c r="J239" s="9"/>
      <c r="K239" s="8" t="s">
        <v>1148</v>
      </c>
      <c r="L239" s="9" t="str">
        <f aca="false">"https://www.openstreetmap.org/?mlat="&amp;MID(A239,1,9)&amp;"&amp;mlon="&amp;MID(B239,1,8)&amp;"#map=18/"&amp;MID(A239,1,9)&amp;"/"&amp;MID(B239,1,8)</f>
        <v>https://www.openstreetmap.org/?mlat=53.088113&amp;mlon=8.930574#map=18/53.088113/8.930574</v>
      </c>
      <c r="M239" s="9" t="str">
        <f aca="false">"https://opentopomap.org/#marker=17/"&amp;MID(A239,1,9)&amp;"/"&amp;MID(B239,1,8)</f>
        <v>https://opentopomap.org/#marker=17/53.088113/8.930574</v>
      </c>
    </row>
    <row r="240" customFormat="false" ht="14.15" hidden="false" customHeight="true" outlineLevel="0" collapsed="false">
      <c r="A240" s="8" t="s">
        <v>1149</v>
      </c>
      <c r="B240" s="8" t="s">
        <v>1150</v>
      </c>
      <c r="C240" s="15" t="s">
        <v>1151</v>
      </c>
      <c r="D240" s="9" t="str">
        <f aca="false">"Rockwinkel "&amp;F240</f>
        <v>Rockwinkel 12</v>
      </c>
      <c r="E240" s="9" t="str">
        <f aca="false">G240&amp;", "&amp;H240&amp;", "&amp;I240</f>
        <v>Osmers, Bernhard, Landmann</v>
      </c>
      <c r="F240" s="16" t="n">
        <v>12</v>
      </c>
      <c r="G240" s="9" t="s">
        <v>303</v>
      </c>
      <c r="H240" s="9" t="s">
        <v>822</v>
      </c>
      <c r="I240" s="9" t="s">
        <v>164</v>
      </c>
      <c r="J240" s="9"/>
      <c r="K240" s="8" t="s">
        <v>1152</v>
      </c>
      <c r="L240" s="9" t="str">
        <f aca="false">"https://www.openstreetmap.org/?mlat="&amp;MID(A240,1,9)&amp;"&amp;mlon="&amp;MID(B240,1,8)&amp;"#map=18/"&amp;MID(A240,1,9)&amp;"/"&amp;MID(B240,1,8)</f>
        <v>https://www.openstreetmap.org/?mlat=53.086422&amp;mlon=8.930089#map=18/53.086422/8.930089</v>
      </c>
      <c r="M240" s="9" t="str">
        <f aca="false">"https://opentopomap.org/#marker=17/"&amp;MID(A240,1,9)&amp;"/"&amp;MID(B240,1,8)</f>
        <v>https://opentopomap.org/#marker=17/53.086422/8.930089</v>
      </c>
    </row>
    <row r="241" customFormat="false" ht="14.15" hidden="false" customHeight="true" outlineLevel="0" collapsed="false">
      <c r="A241" s="8" t="s">
        <v>1149</v>
      </c>
      <c r="B241" s="8" t="s">
        <v>1150</v>
      </c>
      <c r="C241" s="15" t="s">
        <v>1151</v>
      </c>
      <c r="D241" s="9" t="str">
        <f aca="false">"Rockwinkel "&amp;F241</f>
        <v>Rockwinkel 12</v>
      </c>
      <c r="E241" s="9" t="str">
        <f aca="false">G241&amp;", "&amp;H241&amp;", "&amp;I241</f>
        <v>Osmers, Herm., Wwe.</v>
      </c>
      <c r="F241" s="16" t="n">
        <v>12</v>
      </c>
      <c r="G241" s="9" t="s">
        <v>303</v>
      </c>
      <c r="H241" s="9" t="s">
        <v>409</v>
      </c>
      <c r="I241" s="9" t="s">
        <v>91</v>
      </c>
      <c r="J241" s="9"/>
      <c r="K241" s="8" t="s">
        <v>1152</v>
      </c>
      <c r="L241" s="9" t="str">
        <f aca="false">"https://www.openstreetmap.org/?mlat="&amp;MID(A241,1,9)&amp;"&amp;mlon="&amp;MID(B241,1,8)&amp;"#map=18/"&amp;MID(A241,1,9)&amp;"/"&amp;MID(B241,1,8)</f>
        <v>https://www.openstreetmap.org/?mlat=53.086422&amp;mlon=8.930089#map=18/53.086422/8.930089</v>
      </c>
      <c r="M241" s="9" t="str">
        <f aca="false">"https://opentopomap.org/#marker=17/"&amp;MID(A241,1,9)&amp;"/"&amp;MID(B241,1,8)</f>
        <v>https://opentopomap.org/#marker=17/53.086422/8.930089</v>
      </c>
    </row>
    <row r="242" customFormat="false" ht="14.15" hidden="false" customHeight="true" outlineLevel="0" collapsed="false">
      <c r="A242" s="8" t="s">
        <v>1153</v>
      </c>
      <c r="B242" s="8" t="s">
        <v>1154</v>
      </c>
      <c r="C242" s="15" t="s">
        <v>1155</v>
      </c>
      <c r="D242" s="9" t="str">
        <f aca="false">"Rockwinkel "&amp;F242</f>
        <v>Rockwinkel 12a</v>
      </c>
      <c r="E242" s="9" t="str">
        <f aca="false">G242&amp;", "&amp;H242&amp;", "&amp;I242</f>
        <v>Degemeyer, C., Kaufmann</v>
      </c>
      <c r="F242" s="16" t="s">
        <v>227</v>
      </c>
      <c r="G242" s="9" t="s">
        <v>1156</v>
      </c>
      <c r="H242" s="9" t="s">
        <v>93</v>
      </c>
      <c r="I242" s="9" t="s">
        <v>912</v>
      </c>
      <c r="J242" s="9"/>
      <c r="K242" s="8" t="s">
        <v>1157</v>
      </c>
      <c r="L242" s="9" t="str">
        <f aca="false">"https://www.openstreetmap.org/?mlat="&amp;MID(A242,1,9)&amp;"&amp;mlon="&amp;MID(B242,1,8)&amp;"#map=18/"&amp;MID(A242,1,9)&amp;"/"&amp;MID(B242,1,8)</f>
        <v>https://www.openstreetmap.org/?mlat=53.086689&amp;mlon=8.931904#map=18/53.086689/8.931904</v>
      </c>
      <c r="M242" s="9" t="str">
        <f aca="false">"https://opentopomap.org/#marker=17/"&amp;MID(A242,1,9)&amp;"/"&amp;MID(B242,1,8)</f>
        <v>https://opentopomap.org/#marker=17/53.086689/8.931904</v>
      </c>
    </row>
    <row r="243" customFormat="false" ht="14.15" hidden="false" customHeight="true" outlineLevel="0" collapsed="false">
      <c r="A243" s="8" t="s">
        <v>1158</v>
      </c>
      <c r="B243" s="8" t="s">
        <v>1159</v>
      </c>
      <c r="C243" s="15" t="s">
        <v>1160</v>
      </c>
      <c r="D243" s="9" t="str">
        <f aca="false">"Rockwinkel "&amp;F243</f>
        <v>Rockwinkel 13</v>
      </c>
      <c r="E243" s="9" t="str">
        <f aca="false">G243&amp;", "&amp;H243&amp;", "&amp;J243</f>
        <v>Henschen, Fritz, Landgut</v>
      </c>
      <c r="F243" s="16" t="n">
        <v>13</v>
      </c>
      <c r="G243" s="9" t="s">
        <v>1161</v>
      </c>
      <c r="H243" s="9" t="s">
        <v>506</v>
      </c>
      <c r="I243" s="9"/>
      <c r="J243" s="9" t="s">
        <v>151</v>
      </c>
      <c r="K243" s="8" t="s">
        <v>1162</v>
      </c>
      <c r="L243" s="9" t="str">
        <f aca="false">"https://www.openstreetmap.org/?mlat="&amp;MID(A243,1,9)&amp;"&amp;mlon="&amp;MID(B243,1,8)&amp;"#map=18/"&amp;MID(A243,1,9)&amp;"/"&amp;MID(B243,1,8)</f>
        <v>https://www.openstreetmap.org/?mlat=53.086349&amp;mlon=8.930876#map=18/53.086349/8.930876</v>
      </c>
      <c r="M243" s="9" t="str">
        <f aca="false">"https://opentopomap.org/#marker=17/"&amp;MID(A243,1,9)&amp;"/"&amp;MID(B243,1,8)</f>
        <v>https://opentopomap.org/#marker=17/53.086349/8.930876</v>
      </c>
    </row>
    <row r="244" customFormat="false" ht="14.15" hidden="false" customHeight="true" outlineLevel="0" collapsed="false">
      <c r="A244" s="8" t="s">
        <v>1163</v>
      </c>
      <c r="B244" s="8" t="s">
        <v>1164</v>
      </c>
      <c r="C244" s="15" t="s">
        <v>1165</v>
      </c>
      <c r="D244" s="9" t="str">
        <f aca="false">"Rockwinkel "&amp;F244</f>
        <v>Rockwinkel 14a</v>
      </c>
      <c r="E244" s="9" t="str">
        <f aca="false">G244&amp;", "&amp;H244&amp;", "&amp;I244</f>
        <v>Meierdierks, Joh., Landmann</v>
      </c>
      <c r="F244" s="16" t="s">
        <v>1166</v>
      </c>
      <c r="G244" s="9" t="s">
        <v>101</v>
      </c>
      <c r="H244" s="9" t="s">
        <v>143</v>
      </c>
      <c r="I244" s="9" t="s">
        <v>164</v>
      </c>
      <c r="J244" s="9"/>
      <c r="K244" s="8" t="s">
        <v>1167</v>
      </c>
      <c r="L244" s="9" t="str">
        <f aca="false">"https://www.openstreetmap.org/?mlat="&amp;MID(A244,1,9)&amp;"&amp;mlon="&amp;MID(B244,1,8)&amp;"#map=18/"&amp;MID(A244,1,9)&amp;"/"&amp;MID(B244,1,8)</f>
        <v>https://www.openstreetmap.org/?mlat=53.08585&amp;mlon=8.92857#map=18/53.08585/8.92857</v>
      </c>
      <c r="M244" s="9" t="str">
        <f aca="false">"https://opentopomap.org/#marker=17/"&amp;MID(A244,1,9)&amp;"/"&amp;MID(B244,1,8)</f>
        <v>https://opentopomap.org/#marker=17/53.08585/8.92857</v>
      </c>
    </row>
    <row r="245" customFormat="false" ht="14.15" hidden="false" customHeight="true" outlineLevel="0" collapsed="false">
      <c r="A245" s="8" t="s">
        <v>1168</v>
      </c>
      <c r="B245" s="8" t="s">
        <v>1169</v>
      </c>
      <c r="C245" s="15" t="s">
        <v>1170</v>
      </c>
      <c r="D245" s="9" t="str">
        <f aca="false">"Rockwinkel "&amp;F245</f>
        <v>Rockwinkel 15</v>
      </c>
      <c r="E245" s="9" t="str">
        <f aca="false">G245&amp;", "&amp;H245&amp;", "&amp;I245</f>
        <v>Schmidt, Diedr., Landmann</v>
      </c>
      <c r="F245" s="16" t="n">
        <v>15</v>
      </c>
      <c r="G245" s="9" t="s">
        <v>309</v>
      </c>
      <c r="H245" s="9" t="s">
        <v>96</v>
      </c>
      <c r="I245" s="9" t="s">
        <v>164</v>
      </c>
      <c r="J245" s="9"/>
      <c r="K245" s="8" t="s">
        <v>1171</v>
      </c>
      <c r="L245" s="9" t="str">
        <f aca="false">"https://www.openstreetmap.org/?mlat="&amp;MID(A245,1,9)&amp;"&amp;mlon="&amp;MID(B245,1,8)&amp;"#map=18/"&amp;MID(A245,1,9)&amp;"/"&amp;MID(B245,1,8)</f>
        <v>https://www.openstreetmap.org/?mlat=53.085609&amp;mlon=8.928621#map=18/53.085609/8.928621</v>
      </c>
      <c r="M245" s="9" t="str">
        <f aca="false">"https://opentopomap.org/#marker=17/"&amp;MID(A245,1,9)&amp;"/"&amp;MID(B245,1,8)</f>
        <v>https://opentopomap.org/#marker=17/53.085609/8.928621</v>
      </c>
    </row>
    <row r="246" customFormat="false" ht="14.15" hidden="false" customHeight="true" outlineLevel="0" collapsed="false">
      <c r="A246" s="8" t="s">
        <v>1168</v>
      </c>
      <c r="B246" s="8" t="s">
        <v>1169</v>
      </c>
      <c r="C246" s="15" t="s">
        <v>1170</v>
      </c>
      <c r="D246" s="9" t="str">
        <f aca="false">"Rockwinkel "&amp;F246</f>
        <v>Rockwinkel 15</v>
      </c>
      <c r="E246" s="9" t="str">
        <f aca="false">G246&amp;", "&amp;H246&amp;", "&amp;I246</f>
        <v>Schmidt, Herm., Arbeiter</v>
      </c>
      <c r="F246" s="16" t="n">
        <v>15</v>
      </c>
      <c r="G246" s="9" t="s">
        <v>309</v>
      </c>
      <c r="H246" s="9" t="s">
        <v>409</v>
      </c>
      <c r="I246" s="9" t="s">
        <v>94</v>
      </c>
      <c r="J246" s="9"/>
      <c r="K246" s="8" t="s">
        <v>1171</v>
      </c>
      <c r="L246" s="9" t="str">
        <f aca="false">"https://www.openstreetmap.org/?mlat="&amp;MID(A246,1,9)&amp;"&amp;mlon="&amp;MID(B246,1,8)&amp;"#map=18/"&amp;MID(A246,1,9)&amp;"/"&amp;MID(B246,1,8)</f>
        <v>https://www.openstreetmap.org/?mlat=53.085609&amp;mlon=8.928621#map=18/53.085609/8.928621</v>
      </c>
      <c r="M246" s="9" t="str">
        <f aca="false">"https://opentopomap.org/#marker=17/"&amp;MID(A246,1,9)&amp;"/"&amp;MID(B246,1,8)</f>
        <v>https://opentopomap.org/#marker=17/53.085609/8.928621</v>
      </c>
    </row>
    <row r="247" customFormat="false" ht="14.15" hidden="false" customHeight="true" outlineLevel="0" collapsed="false">
      <c r="A247" s="8" t="s">
        <v>1172</v>
      </c>
      <c r="B247" s="8" t="s">
        <v>1173</v>
      </c>
      <c r="C247" s="15" t="s">
        <v>1174</v>
      </c>
      <c r="D247" s="9" t="str">
        <f aca="false">"Rockwinkel "&amp;F247</f>
        <v>Rockwinkel 15b</v>
      </c>
      <c r="E247" s="9" t="str">
        <f aca="false">G247&amp;", "&amp;H247&amp;", "&amp;I247</f>
        <v>Schmidt, Herm., Arbeiter</v>
      </c>
      <c r="F247" s="16" t="s">
        <v>1175</v>
      </c>
      <c r="G247" s="9" t="s">
        <v>309</v>
      </c>
      <c r="H247" s="9" t="s">
        <v>409</v>
      </c>
      <c r="I247" s="9" t="s">
        <v>94</v>
      </c>
      <c r="J247" s="9"/>
      <c r="K247" s="8" t="s">
        <v>1176</v>
      </c>
      <c r="L247" s="9" t="str">
        <f aca="false">"https://www.openstreetmap.org/?mlat="&amp;MID(A247,1,9)&amp;"&amp;mlon="&amp;MID(B247,1,8)&amp;"#map=18/"&amp;MID(A247,1,9)&amp;"/"&amp;MID(B247,1,8)</f>
        <v>https://www.openstreetmap.org/?mlat=53.085537&amp;mlon=8.928673#map=18/53.085537/8.928673</v>
      </c>
      <c r="M247" s="9" t="str">
        <f aca="false">"https://opentopomap.org/#marker=17/"&amp;MID(A247,1,9)&amp;"/"&amp;MID(B247,1,8)</f>
        <v>https://opentopomap.org/#marker=17/53.085537/8.928673</v>
      </c>
    </row>
    <row r="248" customFormat="false" ht="14.15" hidden="false" customHeight="true" outlineLevel="0" collapsed="false">
      <c r="A248" s="8" t="s">
        <v>1177</v>
      </c>
      <c r="B248" s="8" t="s">
        <v>1178</v>
      </c>
      <c r="C248" s="15" t="s">
        <v>1179</v>
      </c>
      <c r="D248" s="9" t="str">
        <f aca="false">"Rockwinkel "&amp;F248</f>
        <v>Rockwinkel 15c</v>
      </c>
      <c r="E248" s="9" t="str">
        <f aca="false">G248&amp;", "&amp;H248&amp;", "&amp;I248</f>
        <v>Hilken, Georg, Arbeiter</v>
      </c>
      <c r="F248" s="16" t="s">
        <v>1180</v>
      </c>
      <c r="G248" s="9" t="s">
        <v>262</v>
      </c>
      <c r="H248" s="9" t="s">
        <v>210</v>
      </c>
      <c r="I248" s="9" t="s">
        <v>94</v>
      </c>
      <c r="J248" s="9"/>
      <c r="K248" s="8" t="s">
        <v>1181</v>
      </c>
      <c r="L248" s="9" t="str">
        <f aca="false">"https://www.openstreetmap.org/?mlat="&amp;MID(A248,1,9)&amp;"&amp;mlon="&amp;MID(B248,1,8)&amp;"#map=18/"&amp;MID(A248,1,9)&amp;"/"&amp;MID(B248,1,8)</f>
        <v>https://www.openstreetmap.org/?mlat=53.08548&amp;mlon=8.928712#map=18/53.08548/8.928712</v>
      </c>
      <c r="M248" s="9" t="str">
        <f aca="false">"https://opentopomap.org/#marker=17/"&amp;MID(A248,1,9)&amp;"/"&amp;MID(B248,1,8)</f>
        <v>https://opentopomap.org/#marker=17/53.08548/8.928712</v>
      </c>
    </row>
    <row r="249" customFormat="false" ht="14.15" hidden="false" customHeight="true" outlineLevel="0" collapsed="false">
      <c r="A249" s="8" t="s">
        <v>1182</v>
      </c>
      <c r="B249" s="8" t="s">
        <v>1183</v>
      </c>
      <c r="C249" s="15" t="s">
        <v>1184</v>
      </c>
      <c r="D249" s="9" t="str">
        <f aca="false">"Rockwinkel "&amp;F249</f>
        <v>Rockwinkel 16</v>
      </c>
      <c r="E249" s="9" t="str">
        <f aca="false">G249&amp;", "&amp;H249&amp;", "&amp;I249</f>
        <v>Pein, J. H., Hofmeier</v>
      </c>
      <c r="F249" s="16" t="n">
        <v>16</v>
      </c>
      <c r="G249" s="9" t="s">
        <v>1185</v>
      </c>
      <c r="H249" s="9" t="s">
        <v>570</v>
      </c>
      <c r="I249" s="9" t="s">
        <v>183</v>
      </c>
      <c r="J249" s="9"/>
      <c r="K249" s="8" t="s">
        <v>1186</v>
      </c>
      <c r="L249" s="9" t="str">
        <f aca="false">"https://www.openstreetmap.org/?mlat="&amp;MID(A249,1,9)&amp;"&amp;mlon="&amp;MID(B249,1,8)&amp;"#map=18/"&amp;MID(A249,1,9)&amp;"/"&amp;MID(B249,1,8)</f>
        <v>https://www.openstreetmap.org/?mlat=53.085286&amp;mlon=8.930816#map=18/53.085286/8.930816</v>
      </c>
      <c r="M249" s="9" t="str">
        <f aca="false">"https://opentopomap.org/#marker=17/"&amp;MID(A249,1,9)&amp;"/"&amp;MID(B249,1,8)</f>
        <v>https://opentopomap.org/#marker=17/53.085286/8.930816</v>
      </c>
    </row>
    <row r="250" customFormat="false" ht="14.15" hidden="false" customHeight="true" outlineLevel="0" collapsed="false">
      <c r="A250" s="8" t="s">
        <v>1187</v>
      </c>
      <c r="B250" s="8" t="s">
        <v>1188</v>
      </c>
      <c r="C250" s="15" t="s">
        <v>1189</v>
      </c>
      <c r="D250" s="9" t="str">
        <f aca="false">"Rockwinkel "&amp;F250</f>
        <v>Rockwinkel 16a</v>
      </c>
      <c r="E250" s="9" t="str">
        <f aca="false">G250&amp;", "&amp;H250&amp;", "&amp;J250</f>
        <v>Holthaus, Heinr. Fr. W., Landgut</v>
      </c>
      <c r="F250" s="16" t="s">
        <v>274</v>
      </c>
      <c r="G250" s="9" t="s">
        <v>1190</v>
      </c>
      <c r="H250" s="9" t="s">
        <v>1191</v>
      </c>
      <c r="I250" s="9"/>
      <c r="J250" s="9" t="s">
        <v>151</v>
      </c>
      <c r="K250" s="8" t="s">
        <v>1192</v>
      </c>
      <c r="L250" s="9" t="str">
        <f aca="false">"https://www.openstreetmap.org/?mlat="&amp;MID(A250,1,9)&amp;"&amp;mlon="&amp;MID(B250,1,8)&amp;"#map=18/"&amp;MID(A250,1,9)&amp;"/"&amp;MID(B250,1,8)</f>
        <v>https://www.openstreetmap.org/?mlat=53.085849&amp;mlon=8.931058#map=18/53.085849/8.931058</v>
      </c>
      <c r="M250" s="9" t="str">
        <f aca="false">"https://opentopomap.org/#marker=17/"&amp;MID(A250,1,9)&amp;"/"&amp;MID(B250,1,8)</f>
        <v>https://opentopomap.org/#marker=17/53.085849/8.931058</v>
      </c>
    </row>
    <row r="251" customFormat="false" ht="14.15" hidden="false" customHeight="true" outlineLevel="0" collapsed="false">
      <c r="A251" s="8" t="s">
        <v>1193</v>
      </c>
      <c r="B251" s="8" t="s">
        <v>1194</v>
      </c>
      <c r="C251" s="15" t="s">
        <v>1195</v>
      </c>
      <c r="D251" s="9" t="str">
        <f aca="false">"Rockwinkel "&amp;F251</f>
        <v>Rockwinkel 17</v>
      </c>
      <c r="E251" s="9" t="str">
        <f aca="false">G251&amp;", "&amp;H251&amp;", "&amp;J251</f>
        <v>Iken, F., Landgut</v>
      </c>
      <c r="F251" s="16" t="n">
        <v>17</v>
      </c>
      <c r="G251" s="9" t="s">
        <v>1196</v>
      </c>
      <c r="H251" s="9" t="s">
        <v>116</v>
      </c>
      <c r="I251" s="9"/>
      <c r="J251" s="9" t="s">
        <v>151</v>
      </c>
      <c r="K251" s="8" t="s">
        <v>1197</v>
      </c>
      <c r="L251" s="9" t="str">
        <f aca="false">"https://www.openstreetmap.org/?mlat="&amp;MID(A251,1,9)&amp;"&amp;mlon="&amp;MID(B251,1,8)&amp;"#map=18/"&amp;MID(A251,1,9)&amp;"/"&amp;MID(B251,1,8)</f>
        <v>https://www.openstreetmap.org/?mlat=53.08444&amp;mlon=8.93143#map=18/53.08444/8.93143</v>
      </c>
      <c r="M251" s="9" t="str">
        <f aca="false">"https://opentopomap.org/#marker=17/"&amp;MID(A251,1,9)&amp;"/"&amp;MID(B251,1,8)</f>
        <v>https://opentopomap.org/#marker=17/53.08444/8.93143</v>
      </c>
    </row>
    <row r="252" customFormat="false" ht="14.15" hidden="false" customHeight="true" outlineLevel="0" collapsed="false">
      <c r="A252" s="8" t="s">
        <v>1198</v>
      </c>
      <c r="B252" s="8" t="s">
        <v>1199</v>
      </c>
      <c r="C252" s="15" t="s">
        <v>1200</v>
      </c>
      <c r="D252" s="9" t="str">
        <f aca="false">"Rockwinkel "&amp;F252</f>
        <v>Rockwinkel 17A</v>
      </c>
      <c r="E252" s="9" t="str">
        <f aca="false">G252&amp;", "&amp;H252&amp;", "&amp;J252</f>
        <v>Hasse, Otto, Landgut</v>
      </c>
      <c r="F252" s="16" t="s">
        <v>1201</v>
      </c>
      <c r="G252" s="9" t="s">
        <v>1202</v>
      </c>
      <c r="H252" s="9" t="s">
        <v>1203</v>
      </c>
      <c r="I252" s="9"/>
      <c r="J252" s="9" t="s">
        <v>151</v>
      </c>
      <c r="K252" s="8" t="s">
        <v>1204</v>
      </c>
      <c r="L252" s="9" t="str">
        <f aca="false">"https://www.openstreetmap.org/?mlat="&amp;MID(A252,1,9)&amp;"&amp;mlon="&amp;MID(B252,1,8)&amp;"#map=18/"&amp;MID(A252,1,9)&amp;"/"&amp;MID(B252,1,8)</f>
        <v>https://www.openstreetmap.org/?mlat=53.0841&amp;mlon=8.93244#map=18/53.0841/8.93244</v>
      </c>
      <c r="M252" s="9" t="str">
        <f aca="false">"https://opentopomap.org/#marker=17/"&amp;MID(A252,1,9)&amp;"/"&amp;MID(B252,1,8)</f>
        <v>https://opentopomap.org/#marker=17/53.0841/8.93244</v>
      </c>
    </row>
    <row r="253" customFormat="false" ht="14.15" hidden="false" customHeight="true" outlineLevel="0" collapsed="false">
      <c r="A253" s="8" t="s">
        <v>1205</v>
      </c>
      <c r="B253" s="8" t="s">
        <v>1206</v>
      </c>
      <c r="C253" s="15" t="s">
        <v>1207</v>
      </c>
      <c r="D253" s="9" t="str">
        <f aca="false">"Rockwinkel "&amp;F253</f>
        <v>Rockwinkel 17a</v>
      </c>
      <c r="E253" s="9" t="str">
        <f aca="false">G253&amp;", "&amp;H253&amp;", "&amp;I253</f>
        <v>Tillery, F., Gärtner</v>
      </c>
      <c r="F253" s="16" t="s">
        <v>1208</v>
      </c>
      <c r="G253" s="9" t="s">
        <v>1209</v>
      </c>
      <c r="H253" s="9" t="s">
        <v>116</v>
      </c>
      <c r="I253" s="9" t="s">
        <v>236</v>
      </c>
      <c r="J253" s="9"/>
      <c r="K253" s="8" t="s">
        <v>1210</v>
      </c>
      <c r="L253" s="9" t="str">
        <f aca="false">"https://www.openstreetmap.org/?mlat="&amp;MID(A253,1,9)&amp;"&amp;mlon="&amp;MID(B253,1,8)&amp;"#map=18/"&amp;MID(A253,1,9)&amp;"/"&amp;MID(B253,1,8)</f>
        <v>https://www.openstreetmap.org/?mlat=53.084914&amp;mlon=8.931553#map=18/53.084914/8.931553</v>
      </c>
      <c r="M253" s="9" t="str">
        <f aca="false">"https://opentopomap.org/#marker=17/"&amp;MID(A253,1,9)&amp;"/"&amp;MID(B253,1,8)</f>
        <v>https://opentopomap.org/#marker=17/53.084914/8.931553</v>
      </c>
    </row>
    <row r="254" customFormat="false" ht="14.15" hidden="false" customHeight="true" outlineLevel="0" collapsed="false">
      <c r="A254" s="8" t="s">
        <v>1211</v>
      </c>
      <c r="B254" s="8" t="s">
        <v>1212</v>
      </c>
      <c r="C254" s="15" t="s">
        <v>1213</v>
      </c>
      <c r="D254" s="9" t="str">
        <f aca="false">"Rockwinkel "&amp;F254</f>
        <v>Rockwinkel 17B</v>
      </c>
      <c r="E254" s="9" t="str">
        <f aca="false">G254&amp;", "&amp;H254&amp;", "&amp;I254</f>
        <v>Schulz, Jul., Gärtner</v>
      </c>
      <c r="F254" s="16" t="s">
        <v>1214</v>
      </c>
      <c r="G254" s="9" t="s">
        <v>628</v>
      </c>
      <c r="H254" s="9" t="s">
        <v>1215</v>
      </c>
      <c r="I254" s="9" t="s">
        <v>236</v>
      </c>
      <c r="J254" s="9"/>
      <c r="K254" s="8" t="s">
        <v>1216</v>
      </c>
      <c r="L254" s="9" t="str">
        <f aca="false">"https://www.openstreetmap.org/?mlat="&amp;MID(A254,1,9)&amp;"&amp;mlon="&amp;MID(B254,1,8)&amp;"#map=18/"&amp;MID(A254,1,9)&amp;"/"&amp;MID(B254,1,8)</f>
        <v>https://www.openstreetmap.org/?mlat=53.08408&amp;mlon=8.9316#map=18/53.08408/8.9316</v>
      </c>
      <c r="M254" s="9" t="str">
        <f aca="false">"https://opentopomap.org/#marker=17/"&amp;MID(A254,1,9)&amp;"/"&amp;MID(B254,1,8)</f>
        <v>https://opentopomap.org/#marker=17/53.08408/8.9316</v>
      </c>
    </row>
    <row r="255" customFormat="false" ht="14.15" hidden="false" customHeight="true" outlineLevel="0" collapsed="false">
      <c r="A255" s="8" t="s">
        <v>1217</v>
      </c>
      <c r="B255" s="8" t="s">
        <v>1218</v>
      </c>
      <c r="C255" s="15" t="s">
        <v>1219</v>
      </c>
      <c r="D255" s="9" t="str">
        <f aca="false">"Rockwinkel "&amp;F255</f>
        <v>Rockwinkel 17C</v>
      </c>
      <c r="E255" s="9" t="str">
        <f aca="false">G255&amp;", "&amp;H255&amp;", "&amp;I255</f>
        <v>Dageförde, Herm., Hofmeier</v>
      </c>
      <c r="F255" s="16" t="s">
        <v>1220</v>
      </c>
      <c r="G255" s="9" t="s">
        <v>1221</v>
      </c>
      <c r="H255" s="9" t="s">
        <v>409</v>
      </c>
      <c r="I255" s="9" t="s">
        <v>183</v>
      </c>
      <c r="J255" s="9"/>
      <c r="K255" s="8" t="s">
        <v>1222</v>
      </c>
      <c r="L255" s="9" t="str">
        <f aca="false">"https://www.openstreetmap.org/?mlat="&amp;MID(A255,1,9)&amp;"&amp;mlon="&amp;MID(B255,1,8)&amp;"#map=18/"&amp;MID(A255,1,9)&amp;"/"&amp;MID(B255,1,8)</f>
        <v>https://www.openstreetmap.org/?mlat=53.084308&amp;mlon=8.934752#map=18/53.084308/8.934752</v>
      </c>
      <c r="M255" s="9" t="str">
        <f aca="false">"https://opentopomap.org/#marker=17/"&amp;MID(A255,1,9)&amp;"/"&amp;MID(B255,1,8)</f>
        <v>https://opentopomap.org/#marker=17/53.084308/8.934752</v>
      </c>
    </row>
    <row r="256" customFormat="false" ht="14.15" hidden="false" customHeight="true" outlineLevel="0" collapsed="false">
      <c r="A256" s="8" t="s">
        <v>1223</v>
      </c>
      <c r="B256" s="8" t="s">
        <v>1224</v>
      </c>
      <c r="C256" s="15" t="s">
        <v>1225</v>
      </c>
      <c r="D256" s="9" t="str">
        <f aca="false">"Rockwinkel "&amp;F256</f>
        <v>Rockwinkel 20</v>
      </c>
      <c r="E256" s="9" t="str">
        <f aca="false">G256&amp;", "&amp;H256&amp;", "&amp;I256</f>
        <v>Schröder, Heinr., Hofmeier</v>
      </c>
      <c r="F256" s="16" t="n">
        <v>20</v>
      </c>
      <c r="G256" s="9" t="s">
        <v>1054</v>
      </c>
      <c r="H256" s="9" t="s">
        <v>102</v>
      </c>
      <c r="I256" s="9" t="s">
        <v>183</v>
      </c>
      <c r="J256" s="9"/>
      <c r="K256" s="8" t="s">
        <v>1226</v>
      </c>
      <c r="L256" s="9" t="str">
        <f aca="false">"https://www.openstreetmap.org/?mlat="&amp;MID(A256,1,9)&amp;"&amp;mlon="&amp;MID(B256,1,8)&amp;"#map=18/"&amp;MID(A256,1,9)&amp;"/"&amp;MID(B256,1,8)</f>
        <v>https://www.openstreetmap.org/?mlat=53.083513&amp;mlon=8.934216#map=18/53.083513/8.934216</v>
      </c>
      <c r="M256" s="9" t="str">
        <f aca="false">"https://opentopomap.org/#marker=17/"&amp;MID(A256,1,9)&amp;"/"&amp;MID(B256,1,8)</f>
        <v>https://opentopomap.org/#marker=17/53.083513/8.934216</v>
      </c>
    </row>
    <row r="257" customFormat="false" ht="14.15" hidden="false" customHeight="true" outlineLevel="0" collapsed="false">
      <c r="A257" s="8" t="s">
        <v>1227</v>
      </c>
      <c r="B257" s="8" t="s">
        <v>1228</v>
      </c>
      <c r="C257" s="15" t="s">
        <v>1229</v>
      </c>
      <c r="D257" s="9" t="str">
        <f aca="false">"Rockwinkel "&amp;F257</f>
        <v>Rockwinkel 20a</v>
      </c>
      <c r="E257" s="9" t="str">
        <f aca="false">G257</f>
        <v>Michaelsen</v>
      </c>
      <c r="F257" s="16" t="s">
        <v>1230</v>
      </c>
      <c r="G257" s="9" t="s">
        <v>1231</v>
      </c>
      <c r="H257" s="9"/>
      <c r="I257" s="9"/>
      <c r="J257" s="9" t="s">
        <v>151</v>
      </c>
      <c r="K257" s="8" t="s">
        <v>1232</v>
      </c>
      <c r="L257" s="9" t="str">
        <f aca="false">"https://www.openstreetmap.org/?mlat="&amp;MID(A257,1,9)&amp;"&amp;mlon="&amp;MID(B257,1,8)&amp;"#map=18/"&amp;MID(A257,1,9)&amp;"/"&amp;MID(B257,1,8)</f>
        <v>https://www.openstreetmap.org/?mlat=53.083756&amp;mlon=8.934424#map=18/53.083756/8.934424</v>
      </c>
      <c r="M257" s="9" t="str">
        <f aca="false">"https://opentopomap.org/#marker=17/"&amp;MID(A257,1,9)&amp;"/"&amp;MID(B257,1,8)</f>
        <v>https://opentopomap.org/#marker=17/53.083756/8.934424</v>
      </c>
    </row>
    <row r="258" customFormat="false" ht="14.15" hidden="false" customHeight="true" outlineLevel="0" collapsed="false">
      <c r="A258" s="8" t="s">
        <v>1233</v>
      </c>
      <c r="B258" s="8" t="s">
        <v>1234</v>
      </c>
      <c r="C258" s="15" t="s">
        <v>1235</v>
      </c>
      <c r="D258" s="9" t="str">
        <f aca="false">"Rockwinkel "&amp;F258</f>
        <v>Rockwinkel 21</v>
      </c>
      <c r="E258" s="9" t="str">
        <f aca="false">G258&amp;", "&amp;H258&amp;", "&amp;I258</f>
        <v>Osmers, Diedrich, Landmann</v>
      </c>
      <c r="F258" s="16" t="n">
        <v>21</v>
      </c>
      <c r="G258" s="9" t="s">
        <v>303</v>
      </c>
      <c r="H258" s="9" t="s">
        <v>1236</v>
      </c>
      <c r="I258" s="9" t="s">
        <v>164</v>
      </c>
      <c r="J258" s="9"/>
      <c r="K258" s="8" t="s">
        <v>1237</v>
      </c>
      <c r="L258" s="9" t="str">
        <f aca="false">"https://www.openstreetmap.org/?mlat="&amp;MID(A258,1,9)&amp;"&amp;mlon="&amp;MID(B258,1,8)&amp;"#map=18/"&amp;MID(A258,1,9)&amp;"/"&amp;MID(B258,1,8)</f>
        <v>https://www.openstreetmap.org/?mlat=53.08317&amp;mlon=8.93444#map=18/53.08317/8.93444</v>
      </c>
      <c r="M258" s="9" t="str">
        <f aca="false">"https://opentopomap.org/#marker=17/"&amp;MID(A258,1,9)&amp;"/"&amp;MID(B258,1,8)</f>
        <v>https://opentopomap.org/#marker=17/53.08317/8.93444</v>
      </c>
    </row>
    <row r="259" customFormat="false" ht="14.15" hidden="false" customHeight="true" outlineLevel="0" collapsed="false">
      <c r="A259" s="8" t="s">
        <v>1238</v>
      </c>
      <c r="B259" s="8" t="s">
        <v>1239</v>
      </c>
      <c r="C259" s="15" t="s">
        <v>1240</v>
      </c>
      <c r="D259" s="9" t="str">
        <f aca="false">"Rockwinkel "&amp;F259</f>
        <v>Rockwinkel 21b</v>
      </c>
      <c r="E259" s="9" t="str">
        <f aca="false">G259&amp;", "&amp;H259&amp;", "&amp;I259</f>
        <v>Blome, Hinr., Wwe.</v>
      </c>
      <c r="F259" s="16" t="s">
        <v>1241</v>
      </c>
      <c r="G259" s="9" t="s">
        <v>354</v>
      </c>
      <c r="H259" s="9" t="s">
        <v>355</v>
      </c>
      <c r="I259" s="9" t="s">
        <v>91</v>
      </c>
      <c r="J259" s="9"/>
      <c r="K259" s="8" t="s">
        <v>1242</v>
      </c>
      <c r="L259" s="9" t="str">
        <f aca="false">"https://www.openstreetmap.org/?mlat="&amp;MID(A259,1,9)&amp;"&amp;mlon="&amp;MID(B259,1,8)&amp;"#map=18/"&amp;MID(A259,1,9)&amp;"/"&amp;MID(B259,1,8)</f>
        <v>https://www.openstreetmap.org/?mlat=53.083926&amp;mlon=8.936654#map=18/53.083926/8.936654</v>
      </c>
      <c r="M259" s="9" t="str">
        <f aca="false">"https://opentopomap.org/#marker=17/"&amp;MID(A259,1,9)&amp;"/"&amp;MID(B259,1,8)</f>
        <v>https://opentopomap.org/#marker=17/53.083926/8.936654</v>
      </c>
    </row>
    <row r="260" customFormat="false" ht="14.15" hidden="false" customHeight="true" outlineLevel="0" collapsed="false">
      <c r="A260" s="8" t="s">
        <v>1243</v>
      </c>
      <c r="B260" s="8" t="s">
        <v>1244</v>
      </c>
      <c r="C260" s="15" t="s">
        <v>1245</v>
      </c>
      <c r="D260" s="9" t="str">
        <f aca="false">"Rockwinkel "&amp;F260</f>
        <v>Rockwinkel 22</v>
      </c>
      <c r="E260" s="9" t="str">
        <f aca="false">G260&amp;", "&amp;H260&amp;", "&amp;I260</f>
        <v>Kämena, Georg Chr., Landmann</v>
      </c>
      <c r="F260" s="16" t="n">
        <v>22</v>
      </c>
      <c r="G260" s="9" t="s">
        <v>188</v>
      </c>
      <c r="H260" s="9" t="s">
        <v>1246</v>
      </c>
      <c r="I260" s="9" t="s">
        <v>164</v>
      </c>
      <c r="J260" s="9"/>
      <c r="K260" s="8" t="s">
        <v>1247</v>
      </c>
      <c r="L260" s="9" t="str">
        <f aca="false">"https://www.openstreetmap.org/?mlat="&amp;MID(A260,1,9)&amp;"&amp;mlon="&amp;MID(B260,1,8)&amp;"#map=18/"&amp;MID(A260,1,9)&amp;"/"&amp;MID(B260,1,8)</f>
        <v>https://www.openstreetmap.org/?mlat=53.0829&amp;mlon=8.9351#map=18/53.0829/8.9351</v>
      </c>
      <c r="M260" s="9" t="str">
        <f aca="false">"https://opentopomap.org/#marker=17/"&amp;MID(A260,1,9)&amp;"/"&amp;MID(B260,1,8)</f>
        <v>https://opentopomap.org/#marker=17/53.0829/8.9351</v>
      </c>
    </row>
    <row r="261" customFormat="false" ht="14.15" hidden="false" customHeight="true" outlineLevel="0" collapsed="false">
      <c r="A261" s="8" t="s">
        <v>1248</v>
      </c>
      <c r="B261" s="8" t="s">
        <v>1249</v>
      </c>
      <c r="C261" s="15" t="s">
        <v>1250</v>
      </c>
      <c r="D261" s="9" t="str">
        <f aca="false">"Rockwinkel "&amp;F261</f>
        <v>Rockwinkel 23</v>
      </c>
      <c r="E261" s="9" t="str">
        <f aca="false">G261&amp;", "&amp;H261&amp;", "&amp;I261</f>
        <v>Plate, H. C., Landwirtschaftsgehülfe</v>
      </c>
      <c r="F261" s="16" t="n">
        <v>23</v>
      </c>
      <c r="G261" s="9" t="s">
        <v>1251</v>
      </c>
      <c r="H261" s="9" t="s">
        <v>1252</v>
      </c>
      <c r="I261" s="9" t="s">
        <v>243</v>
      </c>
      <c r="J261" s="9"/>
      <c r="K261" s="8" t="s">
        <v>1253</v>
      </c>
      <c r="L261" s="9" t="str">
        <f aca="false">"https://www.openstreetmap.org/?mlat="&amp;MID(A261,1,9)&amp;"&amp;mlon="&amp;MID(B261,1,8)&amp;"#map=18/"&amp;MID(A261,1,9)&amp;"/"&amp;MID(B261,1,8)</f>
        <v>https://www.openstreetmap.org/?mlat=53.08227&amp;mlon=8.93611#map=18/53.08227/8.93611</v>
      </c>
      <c r="M261" s="9" t="str">
        <f aca="false">"https://opentopomap.org/#marker=17/"&amp;MID(A261,1,9)&amp;"/"&amp;MID(B261,1,8)</f>
        <v>https://opentopomap.org/#marker=17/53.08227/8.93611</v>
      </c>
    </row>
    <row r="262" customFormat="false" ht="14.15" hidden="false" customHeight="true" outlineLevel="0" collapsed="false">
      <c r="A262" s="8" t="s">
        <v>1248</v>
      </c>
      <c r="B262" s="8" t="s">
        <v>1249</v>
      </c>
      <c r="C262" s="15" t="s">
        <v>1250</v>
      </c>
      <c r="D262" s="9" t="str">
        <f aca="false">"Rockwinkel "&amp;F262</f>
        <v>Rockwinkel 23</v>
      </c>
      <c r="E262" s="9" t="str">
        <f aca="false">G262&amp;", "&amp;H262&amp;", "&amp;I262</f>
        <v>Plate, Herm., Gemeindevorsteher</v>
      </c>
      <c r="F262" s="16" t="n">
        <v>23</v>
      </c>
      <c r="G262" s="9" t="s">
        <v>1251</v>
      </c>
      <c r="H262" s="9" t="s">
        <v>409</v>
      </c>
      <c r="I262" s="9" t="s">
        <v>1254</v>
      </c>
      <c r="J262" s="9"/>
      <c r="K262" s="8" t="s">
        <v>1253</v>
      </c>
      <c r="L262" s="9" t="str">
        <f aca="false">"https://www.openstreetmap.org/?mlat="&amp;MID(A262,1,9)&amp;"&amp;mlon="&amp;MID(B262,1,8)&amp;"#map=18/"&amp;MID(A262,1,9)&amp;"/"&amp;MID(B262,1,8)</f>
        <v>https://www.openstreetmap.org/?mlat=53.08227&amp;mlon=8.93611#map=18/53.08227/8.93611</v>
      </c>
      <c r="M262" s="9" t="str">
        <f aca="false">"https://opentopomap.org/#marker=17/"&amp;MID(A262,1,9)&amp;"/"&amp;MID(B262,1,8)</f>
        <v>https://opentopomap.org/#marker=17/53.08227/8.93611</v>
      </c>
    </row>
    <row r="263" customFormat="false" ht="14.15" hidden="false" customHeight="true" outlineLevel="0" collapsed="false">
      <c r="D263" s="9" t="str">
        <f aca="false">"Rockwinkel "&amp;F263</f>
        <v>Rockwinkel 23a</v>
      </c>
      <c r="E263" s="9" t="str">
        <f aca="false">G263</f>
        <v>Sommerwohnung</v>
      </c>
      <c r="F263" s="16" t="s">
        <v>329</v>
      </c>
      <c r="G263" s="9" t="s">
        <v>1111</v>
      </c>
      <c r="H263" s="9"/>
      <c r="I263" s="9"/>
      <c r="J263" s="9"/>
    </row>
    <row r="264" customFormat="false" ht="14.15" hidden="false" customHeight="true" outlineLevel="0" collapsed="false">
      <c r="A264" s="8" t="s">
        <v>1255</v>
      </c>
      <c r="B264" s="8" t="s">
        <v>1256</v>
      </c>
      <c r="C264" s="15" t="s">
        <v>1257</v>
      </c>
      <c r="D264" s="9" t="str">
        <f aca="false">"Rockwinkel "&amp;F264</f>
        <v>Rockwinkel 24</v>
      </c>
      <c r="E264" s="9" t="str">
        <f aca="false">G264&amp;", "&amp;H264&amp;", "&amp;I264</f>
        <v>Boschen, Georg, Wwe.</v>
      </c>
      <c r="F264" s="16" t="n">
        <v>24</v>
      </c>
      <c r="G264" s="9" t="s">
        <v>961</v>
      </c>
      <c r="H264" s="9" t="s">
        <v>210</v>
      </c>
      <c r="I264" s="9" t="s">
        <v>91</v>
      </c>
      <c r="J264" s="9"/>
      <c r="K264" s="8" t="s">
        <v>1258</v>
      </c>
      <c r="L264" s="9" t="str">
        <f aca="false">"https://www.openstreetmap.org/?mlat="&amp;MID(A264,1,9)&amp;"&amp;mlon="&amp;MID(B264,1,8)&amp;"#map=18/"&amp;MID(A264,1,9)&amp;"/"&amp;MID(B264,1,8)</f>
        <v>https://www.openstreetmap.org/?mlat=53.08208&amp;mlon=8.93668#map=18/53.08208/8.93668</v>
      </c>
      <c r="M264" s="9" t="str">
        <f aca="false">"https://opentopomap.org/#marker=17/"&amp;MID(A264,1,9)&amp;"/"&amp;MID(B264,1,8)</f>
        <v>https://opentopomap.org/#marker=17/53.08208/8.93668</v>
      </c>
    </row>
    <row r="265" customFormat="false" ht="14.15" hidden="false" customHeight="true" outlineLevel="0" collapsed="false">
      <c r="A265" s="8" t="s">
        <v>1255</v>
      </c>
      <c r="B265" s="8" t="s">
        <v>1256</v>
      </c>
      <c r="C265" s="15" t="s">
        <v>1257</v>
      </c>
      <c r="D265" s="9" t="str">
        <f aca="false">"Rockwinkel "&amp;F265</f>
        <v>Rockwinkel 24</v>
      </c>
      <c r="E265" s="9" t="str">
        <f aca="false">G265&amp;", "&amp;H265&amp;", "&amp;I265</f>
        <v>Bruns, Johann, Tischler</v>
      </c>
      <c r="F265" s="16" t="n">
        <v>24</v>
      </c>
      <c r="G265" s="9" t="s">
        <v>348</v>
      </c>
      <c r="H265" s="9" t="s">
        <v>317</v>
      </c>
      <c r="I265" s="9" t="s">
        <v>835</v>
      </c>
      <c r="J265" s="9"/>
      <c r="K265" s="8" t="s">
        <v>1258</v>
      </c>
      <c r="L265" s="9" t="str">
        <f aca="false">"https://www.openstreetmap.org/?mlat="&amp;MID(A265,1,9)&amp;"&amp;mlon="&amp;MID(B265,1,8)&amp;"#map=18/"&amp;MID(A265,1,9)&amp;"/"&amp;MID(B265,1,8)</f>
        <v>https://www.openstreetmap.org/?mlat=53.08208&amp;mlon=8.93668#map=18/53.08208/8.93668</v>
      </c>
      <c r="M265" s="9" t="str">
        <f aca="false">"https://opentopomap.org/#marker=17/"&amp;MID(A265,1,9)&amp;"/"&amp;MID(B265,1,8)</f>
        <v>https://opentopomap.org/#marker=17/53.08208/8.93668</v>
      </c>
    </row>
    <row r="266" s="9" customFormat="true" ht="14.15" hidden="false" customHeight="true" outlineLevel="0" collapsed="false">
      <c r="A266" s="8" t="s">
        <v>1259</v>
      </c>
      <c r="B266" s="8" t="s">
        <v>1260</v>
      </c>
      <c r="C266" s="15" t="s">
        <v>1261</v>
      </c>
      <c r="D266" s="9" t="str">
        <f aca="false">"Rockwinkel "&amp;F266</f>
        <v>Rockwinkel 24a</v>
      </c>
      <c r="E266" s="9" t="str">
        <f aca="false">G266</f>
        <v>Sommerwohnung</v>
      </c>
      <c r="F266" s="16" t="s">
        <v>1262</v>
      </c>
      <c r="G266" s="9" t="s">
        <v>1111</v>
      </c>
      <c r="K266" s="8" t="s">
        <v>1263</v>
      </c>
      <c r="L266" s="9" t="str">
        <f aca="false">"https://www.openstreetmap.org/?mlat="&amp;MID(A266,1,9)&amp;"&amp;mlon="&amp;MID(B266,1,8)&amp;"#map=18/"&amp;MID(A266,1,9)&amp;"/"&amp;MID(B266,1,8)</f>
        <v>https://www.openstreetmap.org/?mlat=53.082133&amp;mlon=8.937103#map=18/53.082133/8.937103</v>
      </c>
      <c r="M266" s="9" t="str">
        <f aca="false">"https://opentopomap.org/#marker=17/"&amp;MID(A266,1,9)&amp;"/"&amp;MID(B266,1,8)</f>
        <v>https://opentopomap.org/#marker=17/53.082133/8.937103</v>
      </c>
      <c r="AMI266" s="0"/>
      <c r="AMJ266" s="0"/>
    </row>
    <row r="267" customFormat="false" ht="14.15" hidden="false" customHeight="true" outlineLevel="0" collapsed="false">
      <c r="A267" s="8" t="s">
        <v>1264</v>
      </c>
      <c r="B267" s="8" t="s">
        <v>1265</v>
      </c>
      <c r="C267" s="15" t="s">
        <v>1266</v>
      </c>
      <c r="D267" s="9" t="str">
        <f aca="false">"Rockwinkel "&amp;F267</f>
        <v>Rockwinkel 25</v>
      </c>
      <c r="E267" s="9" t="str">
        <f aca="false">G267&amp;", "&amp;H267&amp;", "&amp;I267&amp;" "&amp;J267</f>
        <v>Fischer, Heinrich, Vorsteher von Hartmanns Hof</v>
      </c>
      <c r="F267" s="16" t="n">
        <v>25</v>
      </c>
      <c r="G267" s="9" t="s">
        <v>1267</v>
      </c>
      <c r="H267" s="9" t="s">
        <v>1268</v>
      </c>
      <c r="I267" s="9" t="s">
        <v>1269</v>
      </c>
      <c r="J267" s="9" t="s">
        <v>1270</v>
      </c>
      <c r="K267" s="8" t="s">
        <v>1271</v>
      </c>
      <c r="L267" s="9" t="str">
        <f aca="false">"https://www.openstreetmap.org/?mlat="&amp;MID(A267,1,9)&amp;"&amp;mlon="&amp;MID(B267,1,8)&amp;"#map=18/"&amp;MID(A267,1,9)&amp;"/"&amp;MID(B267,1,8)</f>
        <v>https://www.openstreetmap.org/?mlat=53.080759&amp;mlon=8.936305#map=18/53.080759/8.936305</v>
      </c>
      <c r="M267" s="9" t="str">
        <f aca="false">"https://opentopomap.org/#marker=17/"&amp;MID(A267,1,9)&amp;"/"&amp;MID(B267,1,8)</f>
        <v>https://opentopomap.org/#marker=17/53.080759/8.936305</v>
      </c>
    </row>
    <row r="268" customFormat="false" ht="14.15" hidden="false" customHeight="true" outlineLevel="0" collapsed="false">
      <c r="A268" s="8" t="s">
        <v>1272</v>
      </c>
      <c r="B268" s="8" t="s">
        <v>1273</v>
      </c>
      <c r="C268" s="15" t="s">
        <v>1274</v>
      </c>
      <c r="D268" s="9" t="str">
        <f aca="false">"Rockwinkel "&amp;F268</f>
        <v>Rockwinkel 25b</v>
      </c>
      <c r="E268" s="9" t="str">
        <f aca="false">G268&amp;", "&amp;H268&amp;", "&amp;I268</f>
        <v>Bremermann, Heinr., Arbeiter</v>
      </c>
      <c r="F268" s="16" t="s">
        <v>353</v>
      </c>
      <c r="G268" s="9" t="s">
        <v>1102</v>
      </c>
      <c r="H268" s="9" t="s">
        <v>102</v>
      </c>
      <c r="I268" s="9" t="s">
        <v>94</v>
      </c>
      <c r="J268" s="9"/>
      <c r="K268" s="8" t="s">
        <v>1275</v>
      </c>
      <c r="L268" s="9" t="str">
        <f aca="false">"https://www.openstreetmap.org/?mlat="&amp;MID(A268,1,9)&amp;"&amp;mlon="&amp;MID(B268,1,8)&amp;"#map=18/"&amp;MID(A268,1,9)&amp;"/"&amp;MID(B268,1,8)</f>
        <v>https://www.openstreetmap.org/?mlat=53.079851&amp;mlon=8.931595#map=18/53.079851/8.931595</v>
      </c>
      <c r="M268" s="9" t="str">
        <f aca="false">"https://opentopomap.org/#marker=17/"&amp;MID(A268,1,9)&amp;"/"&amp;MID(B268,1,8)</f>
        <v>https://opentopomap.org/#marker=17/53.079851/8.931595</v>
      </c>
    </row>
    <row r="269" customFormat="false" ht="14.15" hidden="false" customHeight="true" outlineLevel="0" collapsed="false">
      <c r="A269" s="8" t="s">
        <v>1276</v>
      </c>
      <c r="B269" s="8" t="s">
        <v>1277</v>
      </c>
      <c r="C269" s="15" t="s">
        <v>1278</v>
      </c>
      <c r="D269" s="9" t="str">
        <f aca="false">"Rockwinkel "&amp;F269</f>
        <v>Rockwinkel 25c</v>
      </c>
      <c r="E269" s="9" t="str">
        <f aca="false">G269&amp;", "&amp;H269&amp;", "&amp;I269</f>
        <v>Meyer, Chr., Arbeiter</v>
      </c>
      <c r="F269" s="16" t="s">
        <v>1279</v>
      </c>
      <c r="G269" s="9" t="s">
        <v>241</v>
      </c>
      <c r="H269" s="9" t="s">
        <v>242</v>
      </c>
      <c r="I269" s="9" t="s">
        <v>94</v>
      </c>
      <c r="J269" s="9"/>
      <c r="K269" s="8" t="s">
        <v>1280</v>
      </c>
      <c r="L269" s="9" t="str">
        <f aca="false">"https://www.openstreetmap.org/?mlat="&amp;MID(A269,1,9)&amp;"&amp;mlon="&amp;MID(B269,1,8)&amp;"#map=18/"&amp;MID(A269,1,9)&amp;"/"&amp;MID(B269,1,8)</f>
        <v>https://www.openstreetmap.org/?mlat=53.079918&amp;mlon=8.931554#map=18/53.079918/8.931554</v>
      </c>
      <c r="M269" s="9" t="str">
        <f aca="false">"https://opentopomap.org/#marker=17/"&amp;MID(A269,1,9)&amp;"/"&amp;MID(B269,1,8)</f>
        <v>https://opentopomap.org/#marker=17/53.079918/8.931554</v>
      </c>
    </row>
    <row r="270" customFormat="false" ht="14.15" hidden="false" customHeight="true" outlineLevel="0" collapsed="false">
      <c r="A270" s="8" t="s">
        <v>1281</v>
      </c>
      <c r="B270" s="8" t="s">
        <v>1282</v>
      </c>
      <c r="C270" s="15" t="s">
        <v>1283</v>
      </c>
      <c r="D270" s="9" t="str">
        <f aca="false">"Rockwinkel "&amp;F270</f>
        <v>Rockwinkel 26</v>
      </c>
      <c r="E270" s="9" t="str">
        <f aca="false">G270&amp;", "&amp;H270&amp;", "&amp;I270</f>
        <v>Plate, Chr., Landmann</v>
      </c>
      <c r="F270" s="16" t="n">
        <v>26</v>
      </c>
      <c r="G270" s="9" t="s">
        <v>1251</v>
      </c>
      <c r="H270" s="9" t="s">
        <v>242</v>
      </c>
      <c r="I270" s="9" t="s">
        <v>164</v>
      </c>
      <c r="J270" s="9"/>
      <c r="K270" s="8" t="s">
        <v>1284</v>
      </c>
      <c r="L270" s="9" t="str">
        <f aca="false">"https://www.openstreetmap.org/?mlat="&amp;MID(A270,1,9)&amp;"&amp;mlon="&amp;MID(B270,1,8)&amp;"#map=18/"&amp;MID(A270,1,9)&amp;"/"&amp;MID(B270,1,8)</f>
        <v>https://www.openstreetmap.org/?mlat=53.08047&amp;mlon=8.93868#map=18/53.08047/8.93868</v>
      </c>
      <c r="M270" s="9" t="str">
        <f aca="false">"https://opentopomap.org/#marker=17/"&amp;MID(A270,1,9)&amp;"/"&amp;MID(B270,1,8)</f>
        <v>https://opentopomap.org/#marker=17/53.08047/8.93868</v>
      </c>
    </row>
    <row r="271" customFormat="false" ht="14.15" hidden="false" customHeight="true" outlineLevel="0" collapsed="false">
      <c r="A271" s="8" t="s">
        <v>1281</v>
      </c>
      <c r="B271" s="8" t="s">
        <v>1282</v>
      </c>
      <c r="C271" s="15" t="s">
        <v>1283</v>
      </c>
      <c r="D271" s="9" t="str">
        <f aca="false">"Rockwinkel "&amp;F271</f>
        <v>Rockwinkel 26</v>
      </c>
      <c r="E271" s="9" t="str">
        <f aca="false">G271&amp;", "&amp;H271&amp;", "&amp;I271</f>
        <v>Plate, Herm., Landmann</v>
      </c>
      <c r="F271" s="16" t="n">
        <v>26</v>
      </c>
      <c r="G271" s="9" t="s">
        <v>1251</v>
      </c>
      <c r="H271" s="9" t="s">
        <v>409</v>
      </c>
      <c r="I271" s="9" t="s">
        <v>164</v>
      </c>
      <c r="J271" s="9"/>
      <c r="K271" s="8" t="s">
        <v>1284</v>
      </c>
      <c r="L271" s="9" t="str">
        <f aca="false">"https://www.openstreetmap.org/?mlat="&amp;MID(A271,1,9)&amp;"&amp;mlon="&amp;MID(B271,1,8)&amp;"#map=18/"&amp;MID(A271,1,9)&amp;"/"&amp;MID(B271,1,8)</f>
        <v>https://www.openstreetmap.org/?mlat=53.08047&amp;mlon=8.93868#map=18/53.08047/8.93868</v>
      </c>
      <c r="M271" s="9" t="str">
        <f aca="false">"https://opentopomap.org/#marker=17/"&amp;MID(A271,1,9)&amp;"/"&amp;MID(B271,1,8)</f>
        <v>https://opentopomap.org/#marker=17/53.08047/8.93868</v>
      </c>
    </row>
    <row r="272" customFormat="false" ht="14.15" hidden="false" customHeight="true" outlineLevel="0" collapsed="false">
      <c r="A272" s="8" t="s">
        <v>1285</v>
      </c>
      <c r="B272" s="8" t="s">
        <v>1286</v>
      </c>
      <c r="C272" s="15" t="s">
        <v>1287</v>
      </c>
      <c r="D272" s="9" t="str">
        <f aca="false">"Rockwinkel "&amp;F272</f>
        <v>Rockwinkel 27</v>
      </c>
      <c r="E272" s="9" t="str">
        <f aca="false">G272&amp;", "&amp;H272&amp;", "&amp;I272</f>
        <v>Möhlenbrock, J. Aug., Wwe.</v>
      </c>
      <c r="F272" s="16" t="n">
        <v>27</v>
      </c>
      <c r="G272" s="9" t="s">
        <v>646</v>
      </c>
      <c r="H272" s="9" t="s">
        <v>1288</v>
      </c>
      <c r="I272" s="9" t="s">
        <v>91</v>
      </c>
      <c r="J272" s="9"/>
      <c r="K272" s="8" t="s">
        <v>1289</v>
      </c>
      <c r="L272" s="9" t="str">
        <f aca="false">"https://www.openstreetmap.org/?mlat="&amp;MID(A272,1,9)&amp;"&amp;mlon="&amp;MID(B272,1,8)&amp;"#map=18/"&amp;MID(A272,1,9)&amp;"/"&amp;MID(B272,1,8)</f>
        <v>https://www.openstreetmap.org/?mlat=53.080254&amp;mlon=8.939795#map=18/53.080254/8.939795</v>
      </c>
      <c r="M272" s="9" t="str">
        <f aca="false">"https://opentopomap.org/#marker=17/"&amp;MID(A272,1,9)&amp;"/"&amp;MID(B272,1,8)</f>
        <v>https://opentopomap.org/#marker=17/53.080254/8.939795</v>
      </c>
    </row>
    <row r="273" customFormat="false" ht="14.15" hidden="false" customHeight="true" outlineLevel="0" collapsed="false">
      <c r="A273" s="8" t="s">
        <v>1285</v>
      </c>
      <c r="B273" s="8" t="s">
        <v>1286</v>
      </c>
      <c r="C273" s="15" t="s">
        <v>1287</v>
      </c>
      <c r="D273" s="9" t="str">
        <f aca="false">"Rockwinkel "&amp;F273</f>
        <v>Rockwinkel 27</v>
      </c>
      <c r="E273" s="9" t="str">
        <f aca="false">G273&amp;", "&amp;H273&amp;", "&amp;I273</f>
        <v>Ruge, Wilh., Arbeiter</v>
      </c>
      <c r="F273" s="16" t="n">
        <v>27</v>
      </c>
      <c r="G273" s="9" t="s">
        <v>1290</v>
      </c>
      <c r="H273" s="9" t="s">
        <v>216</v>
      </c>
      <c r="I273" s="9" t="s">
        <v>94</v>
      </c>
      <c r="J273" s="9"/>
      <c r="K273" s="8" t="s">
        <v>1289</v>
      </c>
      <c r="L273" s="9" t="str">
        <f aca="false">"https://www.openstreetmap.org/?mlat="&amp;MID(A273,1,9)&amp;"&amp;mlon="&amp;MID(B273,1,8)&amp;"#map=18/"&amp;MID(A273,1,9)&amp;"/"&amp;MID(B273,1,8)</f>
        <v>https://www.openstreetmap.org/?mlat=53.080254&amp;mlon=8.939795#map=18/53.080254/8.939795</v>
      </c>
      <c r="M273" s="9" t="str">
        <f aca="false">"https://opentopomap.org/#marker=17/"&amp;MID(A273,1,9)&amp;"/"&amp;MID(B273,1,8)</f>
        <v>https://opentopomap.org/#marker=17/53.080254/8.939795</v>
      </c>
    </row>
    <row r="274" customFormat="false" ht="14.15" hidden="false" customHeight="true" outlineLevel="0" collapsed="false">
      <c r="A274" s="8" t="s">
        <v>1291</v>
      </c>
      <c r="B274" s="8" t="s">
        <v>1292</v>
      </c>
      <c r="C274" s="17" t="s">
        <v>1293</v>
      </c>
      <c r="D274" s="9" t="str">
        <f aca="false">"Rockwinkel "&amp;F274</f>
        <v>Rockwinkel 28</v>
      </c>
      <c r="E274" s="9" t="str">
        <f aca="false">G274&amp;", "&amp;H274&amp;", "&amp;I274</f>
        <v>Lütkemeyer, H., Bäcker</v>
      </c>
      <c r="F274" s="16" t="n">
        <v>28</v>
      </c>
      <c r="G274" s="9" t="s">
        <v>1294</v>
      </c>
      <c r="H274" s="9" t="s">
        <v>109</v>
      </c>
      <c r="I274" s="9" t="s">
        <v>250</v>
      </c>
      <c r="J274" s="9"/>
      <c r="K274" s="8" t="s">
        <v>1295</v>
      </c>
      <c r="L274" s="9" t="str">
        <f aca="false">"https://www.openstreetmap.org/?mlat="&amp;MID(A274,1,9)&amp;"&amp;mlon="&amp;MID(B274,1,8)&amp;"#map=18/"&amp;MID(A274,1,9)&amp;"/"&amp;MID(B274,1,8)</f>
        <v>https://www.openstreetmap.org/?mlat=53.080107&amp;mlon=8.939908#map=18/53.080107/8.939908</v>
      </c>
      <c r="M274" s="9" t="str">
        <f aca="false">"https://opentopomap.org/#marker=17/"&amp;MID(A274,1,9)&amp;"/"&amp;MID(B274,1,8)</f>
        <v>https://opentopomap.org/#marker=17/53.080107/8.939908</v>
      </c>
    </row>
    <row r="275" customFormat="false" ht="14.15" hidden="false" customHeight="true" outlineLevel="0" collapsed="false">
      <c r="A275" s="8" t="s">
        <v>1296</v>
      </c>
      <c r="B275" s="8" t="s">
        <v>1297</v>
      </c>
      <c r="C275" s="17" t="s">
        <v>1298</v>
      </c>
      <c r="D275" s="9" t="str">
        <f aca="false">"Rockwinkel "&amp;F275</f>
        <v>Rockwinkel 29</v>
      </c>
      <c r="E275" s="9" t="str">
        <f aca="false">G275&amp;", "&amp;H275&amp;", "&amp;I275</f>
        <v>Dierks, Joh. jun., Fahrradhändler</v>
      </c>
      <c r="F275" s="16" t="n">
        <v>29</v>
      </c>
      <c r="G275" s="9" t="s">
        <v>1299</v>
      </c>
      <c r="H275" s="9" t="s">
        <v>1300</v>
      </c>
      <c r="I275" s="9" t="s">
        <v>1301</v>
      </c>
      <c r="J275" s="9"/>
      <c r="K275" s="8" t="s">
        <v>1302</v>
      </c>
      <c r="L275" s="9" t="str">
        <f aca="false">"https://www.openstreetmap.org/?mlat="&amp;MID(A275,1,9)&amp;"&amp;mlon="&amp;MID(B275,1,8)&amp;"#map=18/"&amp;MID(A275,1,9)&amp;"/"&amp;MID(B275,1,8)</f>
        <v>https://www.openstreetmap.org/?mlat=53.079944&amp;mlon=8.939924#map=18/53.079944/8.939924</v>
      </c>
      <c r="M275" s="9" t="str">
        <f aca="false">"https://opentopomap.org/#marker=17/"&amp;MID(A275,1,9)&amp;"/"&amp;MID(B275,1,8)</f>
        <v>https://opentopomap.org/#marker=17/53.079944/8.939924</v>
      </c>
    </row>
    <row r="276" customFormat="false" ht="14.15" hidden="false" customHeight="true" outlineLevel="0" collapsed="false">
      <c r="A276" s="8" t="s">
        <v>1296</v>
      </c>
      <c r="B276" s="8" t="s">
        <v>1297</v>
      </c>
      <c r="C276" s="17" t="s">
        <v>1298</v>
      </c>
      <c r="D276" s="9" t="str">
        <f aca="false">"Rockwinkel "&amp;F276</f>
        <v>Rockwinkel 29</v>
      </c>
      <c r="E276" s="9" t="str">
        <f aca="false">G276&amp;", "&amp;H276&amp;", "&amp;I276</f>
        <v>Dierks, Johann, Schmied</v>
      </c>
      <c r="F276" s="16" t="n">
        <v>29</v>
      </c>
      <c r="G276" s="9" t="s">
        <v>1299</v>
      </c>
      <c r="H276" s="9" t="s">
        <v>317</v>
      </c>
      <c r="I276" s="9" t="s">
        <v>1303</v>
      </c>
      <c r="J276" s="9"/>
      <c r="K276" s="8" t="s">
        <v>1302</v>
      </c>
      <c r="L276" s="9" t="str">
        <f aca="false">"https://www.openstreetmap.org/?mlat="&amp;MID(A276,1,9)&amp;"&amp;mlon="&amp;MID(B276,1,8)&amp;"#map=18/"&amp;MID(A276,1,9)&amp;"/"&amp;MID(B276,1,8)</f>
        <v>https://www.openstreetmap.org/?mlat=53.079944&amp;mlon=8.939924#map=18/53.079944/8.939924</v>
      </c>
      <c r="M276" s="9" t="str">
        <f aca="false">"https://opentopomap.org/#marker=17/"&amp;MID(A276,1,9)&amp;"/"&amp;MID(B276,1,8)</f>
        <v>https://opentopomap.org/#marker=17/53.079944/8.939924</v>
      </c>
    </row>
    <row r="277" customFormat="false" ht="14.15" hidden="false" customHeight="true" outlineLevel="0" collapsed="false">
      <c r="A277" s="8" t="s">
        <v>1304</v>
      </c>
      <c r="B277" s="8" t="s">
        <v>1305</v>
      </c>
      <c r="C277" s="17" t="s">
        <v>1306</v>
      </c>
      <c r="D277" s="9" t="str">
        <f aca="false">"Rockwinkel "&amp;F277</f>
        <v>Rockwinkel 30</v>
      </c>
      <c r="E277" s="9" t="str">
        <f aca="false">G277&amp;", "&amp;H277&amp;", "&amp;I277</f>
        <v>Plate, Hinr. Wöltje, Landwirt</v>
      </c>
      <c r="F277" s="16" t="n">
        <v>30</v>
      </c>
      <c r="G277" s="9" t="s">
        <v>1251</v>
      </c>
      <c r="H277" s="9" t="s">
        <v>1307</v>
      </c>
      <c r="I277" s="9" t="s">
        <v>124</v>
      </c>
      <c r="J277" s="9"/>
      <c r="K277" s="8" t="s">
        <v>1308</v>
      </c>
      <c r="L277" s="9" t="str">
        <f aca="false">"https://www.openstreetmap.org/?mlat="&amp;MID(A277,1,9)&amp;"&amp;mlon="&amp;MID(B277,1,8)&amp;"#map=18/"&amp;MID(A277,1,9)&amp;"/"&amp;MID(B277,1,8)</f>
        <v>https://www.openstreetmap.org/?mlat=53.07828&amp;mlon=8.93522#map=18/53.07828/8.93522</v>
      </c>
      <c r="M277" s="9" t="str">
        <f aca="false">"https://opentopomap.org/#marker=17/"&amp;MID(A277,1,9)&amp;"/"&amp;MID(B277,1,8)</f>
        <v>https://opentopomap.org/#marker=17/53.07828/8.93522</v>
      </c>
    </row>
    <row r="278" customFormat="false" ht="14.15" hidden="false" customHeight="true" outlineLevel="0" collapsed="false">
      <c r="A278" s="8" t="s">
        <v>1304</v>
      </c>
      <c r="B278" s="8" t="s">
        <v>1305</v>
      </c>
      <c r="C278" s="17" t="s">
        <v>1306</v>
      </c>
      <c r="D278" s="9" t="str">
        <f aca="false">"Rockwinkel "&amp;F278</f>
        <v>Rockwinkel 30</v>
      </c>
      <c r="E278" s="9" t="str">
        <f aca="false">G278&amp;", "&amp;H278&amp;", "&amp;I278</f>
        <v>Plate, Hinr., Wwe.</v>
      </c>
      <c r="F278" s="16" t="n">
        <v>30</v>
      </c>
      <c r="G278" s="9" t="s">
        <v>1251</v>
      </c>
      <c r="H278" s="9" t="s">
        <v>355</v>
      </c>
      <c r="I278" s="9" t="s">
        <v>91</v>
      </c>
      <c r="J278" s="9"/>
      <c r="K278" s="8" t="s">
        <v>1308</v>
      </c>
      <c r="L278" s="9" t="str">
        <f aca="false">"https://www.openstreetmap.org/?mlat="&amp;MID(A278,1,9)&amp;"&amp;mlon="&amp;MID(B278,1,8)&amp;"#map=18/"&amp;MID(A278,1,9)&amp;"/"&amp;MID(B278,1,8)</f>
        <v>https://www.openstreetmap.org/?mlat=53.07828&amp;mlon=8.93522#map=18/53.07828/8.93522</v>
      </c>
      <c r="M278" s="9" t="str">
        <f aca="false">"https://opentopomap.org/#marker=17/"&amp;MID(A278,1,9)&amp;"/"&amp;MID(B278,1,8)</f>
        <v>https://opentopomap.org/#marker=17/53.07828/8.93522</v>
      </c>
    </row>
    <row r="279" customFormat="false" ht="14.15" hidden="false" customHeight="true" outlineLevel="0" collapsed="false">
      <c r="A279" s="8" t="s">
        <v>1309</v>
      </c>
      <c r="B279" s="8" t="s">
        <v>1310</v>
      </c>
      <c r="C279" s="17" t="s">
        <v>1311</v>
      </c>
      <c r="D279" s="9" t="str">
        <f aca="false">"Rockwinkel "&amp;F279</f>
        <v>Rockwinkel 30c</v>
      </c>
      <c r="E279" s="9" t="str">
        <f aca="false">G279&amp;", "&amp;H279&amp;", "&amp;I279</f>
        <v>Bösche, Wilh., Arbeiter</v>
      </c>
      <c r="F279" s="16" t="s">
        <v>1312</v>
      </c>
      <c r="G279" s="9" t="s">
        <v>442</v>
      </c>
      <c r="H279" s="9" t="s">
        <v>216</v>
      </c>
      <c r="I279" s="9" t="s">
        <v>94</v>
      </c>
      <c r="J279" s="9"/>
      <c r="K279" s="8" t="s">
        <v>1313</v>
      </c>
      <c r="L279" s="9" t="str">
        <f aca="false">"https://www.openstreetmap.org/?mlat="&amp;MID(A279,1,9)&amp;"&amp;mlon="&amp;MID(B279,1,8)&amp;"#map=18/"&amp;MID(A279,1,9)&amp;"/"&amp;MID(B279,1,8)</f>
        <v>https://www.openstreetmap.org/?mlat=53.07951&amp;mlon=8.93855#map=18/53.07951/8.93855</v>
      </c>
      <c r="M279" s="9" t="str">
        <f aca="false">"https://opentopomap.org/#marker=17/"&amp;MID(A279,1,9)&amp;"/"&amp;MID(B279,1,8)</f>
        <v>https://opentopomap.org/#marker=17/53.07951/8.93855</v>
      </c>
    </row>
    <row r="280" customFormat="false" ht="14.15" hidden="false" customHeight="true" outlineLevel="0" collapsed="false">
      <c r="A280" s="8" t="s">
        <v>1314</v>
      </c>
      <c r="B280" s="8" t="s">
        <v>1315</v>
      </c>
      <c r="C280" s="17" t="s">
        <v>1316</v>
      </c>
      <c r="D280" s="9" t="str">
        <f aca="false">"Rockwinkel "&amp;F280</f>
        <v>Rockwinkel 30d</v>
      </c>
      <c r="E280" s="9" t="str">
        <f aca="false">G280&amp;", "&amp;H280&amp;", "&amp;I280</f>
        <v>Boschen, Friedr., Arbeiter</v>
      </c>
      <c r="F280" s="16" t="s">
        <v>1317</v>
      </c>
      <c r="G280" s="9" t="s">
        <v>961</v>
      </c>
      <c r="H280" s="9" t="s">
        <v>483</v>
      </c>
      <c r="I280" s="9" t="s">
        <v>94</v>
      </c>
      <c r="J280" s="9"/>
      <c r="K280" s="8" t="s">
        <v>1318</v>
      </c>
      <c r="L280" s="9" t="str">
        <f aca="false">"https://www.openstreetmap.org/?mlat="&amp;MID(A280,1,9)&amp;"&amp;mlon="&amp;MID(B280,1,8)&amp;"#map=18/"&amp;MID(A280,1,9)&amp;"/"&amp;MID(B280,1,8)</f>
        <v>https://www.openstreetmap.org/?mlat=53.07959&amp;mlon=8.938477#map=18/53.07959/8.938477</v>
      </c>
      <c r="M280" s="9" t="str">
        <f aca="false">"https://opentopomap.org/#marker=17/"&amp;MID(A280,1,9)&amp;"/"&amp;MID(B280,1,8)</f>
        <v>https://opentopomap.org/#marker=17/53.07959/8.938477</v>
      </c>
    </row>
    <row r="281" customFormat="false" ht="14.15" hidden="false" customHeight="true" outlineLevel="0" collapsed="false">
      <c r="A281" s="8" t="s">
        <v>1319</v>
      </c>
      <c r="B281" s="8" t="s">
        <v>1320</v>
      </c>
      <c r="C281" s="15" t="s">
        <v>1321</v>
      </c>
      <c r="D281" s="9" t="str">
        <f aca="false">"Rockwinkel "&amp;F281</f>
        <v>Rockwinkel 32</v>
      </c>
      <c r="E281" s="9" t="str">
        <f aca="false">G281&amp;", "&amp;H281&amp;", "&amp;I281</f>
        <v>Brüning, Hinr., Arbeiter</v>
      </c>
      <c r="F281" s="16" t="n">
        <v>32</v>
      </c>
      <c r="G281" s="9" t="s">
        <v>517</v>
      </c>
      <c r="H281" s="9" t="s">
        <v>355</v>
      </c>
      <c r="I281" s="9" t="s">
        <v>94</v>
      </c>
      <c r="J281" s="9"/>
      <c r="K281" s="8" t="s">
        <v>1322</v>
      </c>
      <c r="L281" s="9" t="str">
        <f aca="false">"https://www.openstreetmap.org/?mlat="&amp;MID(A281,1,9)&amp;"&amp;mlon="&amp;MID(B281,1,8)&amp;"#map=18/"&amp;MID(A281,1,9)&amp;"/"&amp;MID(B281,1,8)</f>
        <v>https://www.openstreetmap.org/?mlat=53.07886&amp;mlon=8.940357#map=18/53.07886/8.940357</v>
      </c>
      <c r="M281" s="9" t="str">
        <f aca="false">"https://opentopomap.org/#marker=17/"&amp;MID(A281,1,9)&amp;"/"&amp;MID(B281,1,8)</f>
        <v>https://opentopomap.org/#marker=17/53.07886/8.940357</v>
      </c>
    </row>
    <row r="282" customFormat="false" ht="14.15" hidden="false" customHeight="true" outlineLevel="0" collapsed="false">
      <c r="A282" s="8" t="s">
        <v>1323</v>
      </c>
      <c r="B282" s="8" t="s">
        <v>1324</v>
      </c>
      <c r="C282" s="17" t="s">
        <v>1325</v>
      </c>
      <c r="D282" s="9" t="str">
        <f aca="false">"Rockwinkel "&amp;F282</f>
        <v>Rockwinkel 32a</v>
      </c>
      <c r="E282" s="9" t="str">
        <f aca="false">G282&amp;", "&amp;H282&amp;", "&amp;I282</f>
        <v>Schnier, Chr., Arbeiter</v>
      </c>
      <c r="F282" s="16" t="s">
        <v>1326</v>
      </c>
      <c r="G282" s="9" t="s">
        <v>1327</v>
      </c>
      <c r="H282" s="9" t="s">
        <v>242</v>
      </c>
      <c r="I282" s="9" t="s">
        <v>94</v>
      </c>
      <c r="J282" s="9"/>
      <c r="K282" s="8" t="s">
        <v>1328</v>
      </c>
      <c r="L282" s="9" t="str">
        <f aca="false">"https://www.openstreetmap.org/?mlat="&amp;MID(A282,1,9)&amp;"&amp;mlon="&amp;MID(B282,1,8)&amp;"#map=18/"&amp;MID(A282,1,9)&amp;"/"&amp;MID(B282,1,8)</f>
        <v>https://www.openstreetmap.org/?mlat=53.0788&amp;mlon=8.940384#map=18/53.0788/8.940384</v>
      </c>
      <c r="M282" s="9" t="str">
        <f aca="false">"https://opentopomap.org/#marker=17/"&amp;MID(A282,1,9)&amp;"/"&amp;MID(B282,1,8)</f>
        <v>https://opentopomap.org/#marker=17/53.0788/8.940384</v>
      </c>
    </row>
    <row r="283" customFormat="false" ht="14.15" hidden="false" customHeight="true" outlineLevel="0" collapsed="false">
      <c r="A283" s="8" t="s">
        <v>1329</v>
      </c>
      <c r="B283" s="8" t="s">
        <v>1330</v>
      </c>
      <c r="C283" s="17" t="s">
        <v>1331</v>
      </c>
      <c r="D283" s="9" t="str">
        <f aca="false">"Rockwinkel "&amp;F283</f>
        <v>Rockwinkel 32b</v>
      </c>
      <c r="E283" s="9" t="str">
        <f aca="false">G283&amp;", "&amp;H283&amp;", "&amp;I283</f>
        <v>Döhle, Johann, Arbeiter</v>
      </c>
      <c r="F283" s="16" t="s">
        <v>1332</v>
      </c>
      <c r="G283" s="9" t="s">
        <v>499</v>
      </c>
      <c r="H283" s="9" t="s">
        <v>317</v>
      </c>
      <c r="I283" s="9" t="s">
        <v>94</v>
      </c>
      <c r="J283" s="9"/>
      <c r="K283" s="8" t="s">
        <v>1333</v>
      </c>
      <c r="L283" s="9" t="str">
        <f aca="false">"https://www.openstreetmap.org/?mlat="&amp;MID(A283,1,9)&amp;"&amp;mlon="&amp;MID(B283,1,8)&amp;"#map=18/"&amp;MID(A283,1,9)&amp;"/"&amp;MID(B283,1,8)</f>
        <v>https://www.openstreetmap.org/?mlat=53.078741&amp;mlon=8.940409#map=18/53.078741/8.940409</v>
      </c>
      <c r="M283" s="9" t="str">
        <f aca="false">"https://opentopomap.org/#marker=17/"&amp;MID(A283,1,9)&amp;"/"&amp;MID(B283,1,8)</f>
        <v>https://opentopomap.org/#marker=17/53.078741/8.940409</v>
      </c>
    </row>
    <row r="284" customFormat="false" ht="14.15" hidden="false" customHeight="true" outlineLevel="0" collapsed="false">
      <c r="A284" s="8" t="s">
        <v>1334</v>
      </c>
      <c r="B284" s="8" t="s">
        <v>1335</v>
      </c>
      <c r="C284" s="17" t="s">
        <v>1336</v>
      </c>
      <c r="D284" s="9" t="str">
        <f aca="false">"Rockwinkel "&amp;F284</f>
        <v>Rockwinkel 32c</v>
      </c>
      <c r="E284" s="9" t="str">
        <f aca="false">G284&amp;", "&amp;H284&amp;", "&amp;I284</f>
        <v>Behrens, Joh., Arbeiter</v>
      </c>
      <c r="F284" s="16" t="s">
        <v>1337</v>
      </c>
      <c r="G284" s="9" t="s">
        <v>142</v>
      </c>
      <c r="H284" s="9" t="s">
        <v>143</v>
      </c>
      <c r="I284" s="9" t="s">
        <v>94</v>
      </c>
      <c r="J284" s="9"/>
      <c r="K284" s="8" t="s">
        <v>1338</v>
      </c>
      <c r="L284" s="9" t="str">
        <f aca="false">"https://www.openstreetmap.org/?mlat="&amp;MID(A284,1,9)&amp;"&amp;mlon="&amp;MID(B284,1,8)&amp;"#map=18/"&amp;MID(A284,1,9)&amp;"/"&amp;MID(B284,1,8)</f>
        <v>https://www.openstreetmap.org/?mlat=53.078683&amp;mlon=8.940434#map=18/53.078683/8.940434</v>
      </c>
      <c r="M284" s="9" t="str">
        <f aca="false">"https://opentopomap.org/#marker=17/"&amp;MID(A284,1,9)&amp;"/"&amp;MID(B284,1,8)</f>
        <v>https://opentopomap.org/#marker=17/53.078683/8.940434</v>
      </c>
    </row>
    <row r="285" customFormat="false" ht="14.15" hidden="false" customHeight="true" outlineLevel="0" collapsed="false">
      <c r="A285" s="8" t="s">
        <v>1339</v>
      </c>
      <c r="B285" s="8" t="s">
        <v>1340</v>
      </c>
      <c r="C285" s="17" t="s">
        <v>1341</v>
      </c>
      <c r="D285" s="9" t="str">
        <f aca="false">"Rockwinkel "&amp;F285</f>
        <v>Rockwinkel 33</v>
      </c>
      <c r="E285" s="9" t="str">
        <f aca="false">G285&amp;", "&amp;H285&amp;", "&amp;I285&amp;", "&amp;J285</f>
        <v>Plate, Georg, Stellmacher, Fleischbeschauer</v>
      </c>
      <c r="F285" s="16" t="n">
        <v>33</v>
      </c>
      <c r="G285" s="9" t="s">
        <v>1251</v>
      </c>
      <c r="H285" s="9" t="s">
        <v>210</v>
      </c>
      <c r="I285" s="9" t="s">
        <v>1342</v>
      </c>
      <c r="J285" s="9" t="s">
        <v>1343</v>
      </c>
      <c r="K285" s="8" t="s">
        <v>1344</v>
      </c>
      <c r="L285" s="9" t="str">
        <f aca="false">"https://www.openstreetmap.org/?mlat="&amp;MID(A285,1,9)&amp;"&amp;mlon="&amp;MID(B285,1,8)&amp;"#map=18/"&amp;MID(A285,1,9)&amp;"/"&amp;MID(B285,1,8)</f>
        <v>https://www.openstreetmap.org/?mlat=53.07836&amp;mlon=8.94026#map=18/53.07836/8.94026</v>
      </c>
      <c r="M285" s="9" t="str">
        <f aca="false">"https://opentopomap.org/#marker=17/"&amp;MID(A285,1,9)&amp;"/"&amp;MID(B285,1,8)</f>
        <v>https://opentopomap.org/#marker=17/53.07836/8.94026</v>
      </c>
    </row>
    <row r="286" customFormat="false" ht="14.15" hidden="false" customHeight="true" outlineLevel="0" collapsed="false">
      <c r="A286" s="8" t="s">
        <v>1345</v>
      </c>
      <c r="B286" s="8" t="s">
        <v>1346</v>
      </c>
      <c r="C286" s="17" t="s">
        <v>1347</v>
      </c>
      <c r="D286" s="9" t="str">
        <f aca="false">"Rockwinkel "&amp;F286</f>
        <v>Rockwinkel 34</v>
      </c>
      <c r="E286" s="9" t="str">
        <f aca="false">G286&amp;", "&amp;H286&amp;", "&amp;I286</f>
        <v>Schwarmann, Joh., Bäcker</v>
      </c>
      <c r="F286" s="16" t="n">
        <v>34</v>
      </c>
      <c r="G286" s="9" t="s">
        <v>1348</v>
      </c>
      <c r="H286" s="9" t="s">
        <v>143</v>
      </c>
      <c r="I286" s="9" t="s">
        <v>250</v>
      </c>
      <c r="J286" s="9"/>
      <c r="K286" s="8" t="s">
        <v>1349</v>
      </c>
      <c r="L286" s="9" t="str">
        <f aca="false">"https://www.openstreetmap.org/?mlat="&amp;MID(A286,1,9)&amp;"&amp;mlon="&amp;MID(B286,1,8)&amp;"#map=18/"&amp;MID(A286,1,9)&amp;"/"&amp;MID(B286,1,8)</f>
        <v>https://www.openstreetmap.org/?mlat=53.07807&amp;mlon=8.94025#map=18/53.07807/8.94025</v>
      </c>
      <c r="M286" s="9" t="str">
        <f aca="false">"https://opentopomap.org/#marker=17/"&amp;MID(A286,1,9)&amp;"/"&amp;MID(B286,1,8)</f>
        <v>https://opentopomap.org/#marker=17/53.07807/8.94025</v>
      </c>
    </row>
    <row r="287" customFormat="false" ht="14.15" hidden="false" customHeight="true" outlineLevel="0" collapsed="false">
      <c r="A287" s="8" t="s">
        <v>1350</v>
      </c>
      <c r="B287" s="8" t="s">
        <v>1351</v>
      </c>
      <c r="C287" s="17" t="s">
        <v>1352</v>
      </c>
      <c r="D287" s="9" t="str">
        <f aca="false">"Rockwinkel "&amp;F287</f>
        <v>Rockwinkel 35</v>
      </c>
      <c r="E287" s="9" t="str">
        <f aca="false">G287&amp;", "&amp;H287&amp;", "&amp;I287</f>
        <v>Döhle, Herm., Zimmermeister</v>
      </c>
      <c r="F287" s="16" t="n">
        <v>35</v>
      </c>
      <c r="G287" s="9" t="s">
        <v>499</v>
      </c>
      <c r="H287" s="9" t="s">
        <v>409</v>
      </c>
      <c r="I287" s="9" t="s">
        <v>1353</v>
      </c>
      <c r="J287" s="9"/>
      <c r="K287" s="8" t="s">
        <v>1354</v>
      </c>
      <c r="L287" s="9" t="str">
        <f aca="false">"https://www.openstreetmap.org/?mlat="&amp;MID(A287,1,9)&amp;"&amp;mlon="&amp;MID(B287,1,8)&amp;"#map=18/"&amp;MID(A287,1,9)&amp;"/"&amp;MID(B287,1,8)</f>
        <v>https://www.openstreetmap.org/?mlat=53.077768&amp;mlon=8.94043#map=18/53.077768/8.94043</v>
      </c>
      <c r="M287" s="9" t="str">
        <f aca="false">"https://opentopomap.org/#marker=17/"&amp;MID(A287,1,9)&amp;"/"&amp;MID(B287,1,8)</f>
        <v>https://opentopomap.org/#marker=17/53.077768/8.94043</v>
      </c>
    </row>
    <row r="288" customFormat="false" ht="14.15" hidden="false" customHeight="true" outlineLevel="0" collapsed="false">
      <c r="A288" s="8" t="s">
        <v>1355</v>
      </c>
      <c r="B288" s="8" t="s">
        <v>1356</v>
      </c>
      <c r="C288" s="15" t="s">
        <v>1357</v>
      </c>
      <c r="D288" s="9" t="str">
        <f aca="false">"Rockwinkel "&amp;F288</f>
        <v>Rockwinkel 36</v>
      </c>
      <c r="E288" s="9" t="str">
        <f aca="false">G288&amp;", "&amp;H288&amp;", "&amp;I288</f>
        <v>Warnken, Joh., Arbeiter</v>
      </c>
      <c r="F288" s="16" t="n">
        <v>36</v>
      </c>
      <c r="G288" s="9" t="s">
        <v>411</v>
      </c>
      <c r="H288" s="9" t="s">
        <v>143</v>
      </c>
      <c r="I288" s="9" t="s">
        <v>94</v>
      </c>
      <c r="J288" s="9"/>
      <c r="K288" s="8" t="s">
        <v>1358</v>
      </c>
      <c r="L288" s="9" t="str">
        <f aca="false">"https://www.openstreetmap.org/?mlat="&amp;MID(A288,1,9)&amp;"&amp;mlon="&amp;MID(B288,1,8)&amp;"#map=18/"&amp;MID(A288,1,9)&amp;"/"&amp;MID(B288,1,8)</f>
        <v>https://www.openstreetmap.org/?mlat=53.07717&amp;mlon=8.93955#map=18/53.07717/8.93955</v>
      </c>
      <c r="M288" s="9" t="str">
        <f aca="false">"https://opentopomap.org/#marker=17/"&amp;MID(A288,1,9)&amp;"/"&amp;MID(B288,1,8)</f>
        <v>https://opentopomap.org/#marker=17/53.07717/8.93955</v>
      </c>
    </row>
    <row r="289" customFormat="false" ht="14.15" hidden="false" customHeight="true" outlineLevel="0" collapsed="false">
      <c r="A289" s="8" t="s">
        <v>1359</v>
      </c>
      <c r="B289" s="8" t="s">
        <v>1360</v>
      </c>
      <c r="C289" s="15" t="s">
        <v>1361</v>
      </c>
      <c r="D289" s="9" t="str">
        <f aca="false">"Rockwinkel "&amp;F289</f>
        <v>Rockwinkel 36a</v>
      </c>
      <c r="E289" s="9" t="str">
        <f aca="false">G289&amp;", "&amp;H289&amp;", "&amp;I289</f>
        <v>Suhr, Joh., Arbeiter</v>
      </c>
      <c r="F289" s="16" t="s">
        <v>441</v>
      </c>
      <c r="G289" s="9" t="s">
        <v>1362</v>
      </c>
      <c r="H289" s="9" t="s">
        <v>143</v>
      </c>
      <c r="I289" s="9" t="s">
        <v>94</v>
      </c>
      <c r="J289" s="9"/>
      <c r="K289" s="8" t="s">
        <v>1363</v>
      </c>
      <c r="L289" s="9" t="str">
        <f aca="false">"https://www.openstreetmap.org/?mlat="&amp;MID(A289,1,9)&amp;"&amp;mlon="&amp;MID(B289,1,8)&amp;"#map=18/"&amp;MID(A289,1,9)&amp;"/"&amp;MID(B289,1,8)</f>
        <v>https://www.openstreetmap.org/?mlat=53.077003&amp;mlon=8.939286#map=18/53.077003/8.939286</v>
      </c>
      <c r="M289" s="9" t="str">
        <f aca="false">"https://opentopomap.org/#marker=17/"&amp;MID(A289,1,9)&amp;"/"&amp;MID(B289,1,8)</f>
        <v>https://opentopomap.org/#marker=17/53.077003/8.939286</v>
      </c>
    </row>
    <row r="290" customFormat="false" ht="14.15" hidden="false" customHeight="true" outlineLevel="0" collapsed="false">
      <c r="A290" s="8" t="s">
        <v>1364</v>
      </c>
      <c r="B290" s="8" t="s">
        <v>1249</v>
      </c>
      <c r="C290" s="17" t="s">
        <v>1365</v>
      </c>
      <c r="D290" s="9" t="str">
        <f aca="false">"Rockwinkel "&amp;F290</f>
        <v>Rockwinkel 37</v>
      </c>
      <c r="E290" s="9" t="str">
        <f aca="false">G290&amp;", "&amp;I290</f>
        <v>Kaemena-Blockdiek, Landwirt</v>
      </c>
      <c r="F290" s="16" t="n">
        <v>37</v>
      </c>
      <c r="G290" s="9" t="s">
        <v>1366</v>
      </c>
      <c r="H290" s="9"/>
      <c r="I290" s="9" t="s">
        <v>124</v>
      </c>
      <c r="J290" s="9"/>
      <c r="K290" s="8" t="s">
        <v>1367</v>
      </c>
      <c r="L290" s="9" t="str">
        <f aca="false">"https://www.openstreetmap.org/?mlat="&amp;MID(A290,1,9)&amp;"&amp;mlon="&amp;MID(B290,1,8)&amp;"#map=18/"&amp;MID(A290,1,9)&amp;"/"&amp;MID(B290,1,8)</f>
        <v>https://www.openstreetmap.org/?mlat=53.07516&amp;mlon=8.93611#map=18/53.07516/8.93611</v>
      </c>
      <c r="M290" s="9" t="str">
        <f aca="false">"https://opentopomap.org/#marker=17/"&amp;MID(A290,1,9)&amp;"/"&amp;MID(B290,1,8)</f>
        <v>https://opentopomap.org/#marker=17/53.07516/8.93611</v>
      </c>
    </row>
    <row r="291" customFormat="false" ht="14.15" hidden="false" customHeight="true" outlineLevel="0" collapsed="false">
      <c r="A291" s="8" t="s">
        <v>1364</v>
      </c>
      <c r="B291" s="8" t="s">
        <v>1249</v>
      </c>
      <c r="C291" s="17" t="s">
        <v>1365</v>
      </c>
      <c r="D291" s="9" t="str">
        <f aca="false">"Rockwinkel "&amp;F291</f>
        <v>Rockwinkel 37</v>
      </c>
      <c r="E291" s="9" t="str">
        <f aca="false">G291&amp;", "&amp;H291&amp;", "&amp;I291</f>
        <v>Kaemena, Wöltje, Landwirtschaftsgehülfe</v>
      </c>
      <c r="F291" s="16" t="n">
        <v>37</v>
      </c>
      <c r="G291" s="9" t="s">
        <v>122</v>
      </c>
      <c r="H291" s="9" t="s">
        <v>136</v>
      </c>
      <c r="I291" s="9" t="s">
        <v>243</v>
      </c>
      <c r="J291" s="9"/>
      <c r="K291" s="8" t="s">
        <v>1367</v>
      </c>
      <c r="L291" s="9" t="str">
        <f aca="false">"https://www.openstreetmap.org/?mlat="&amp;MID(A291,1,9)&amp;"&amp;mlon="&amp;MID(B291,1,8)&amp;"#map=18/"&amp;MID(A291,1,9)&amp;"/"&amp;MID(B291,1,8)</f>
        <v>https://www.openstreetmap.org/?mlat=53.07516&amp;mlon=8.93611#map=18/53.07516/8.93611</v>
      </c>
      <c r="M291" s="9" t="str">
        <f aca="false">"https://opentopomap.org/#marker=17/"&amp;MID(A291,1,9)&amp;"/"&amp;MID(B291,1,8)</f>
        <v>https://opentopomap.org/#marker=17/53.07516/8.93611</v>
      </c>
    </row>
    <row r="292" customFormat="false" ht="14.15" hidden="false" customHeight="true" outlineLevel="0" collapsed="false">
      <c r="A292" s="8" t="s">
        <v>1368</v>
      </c>
      <c r="B292" s="8" t="s">
        <v>1369</v>
      </c>
      <c r="C292" s="17" t="s">
        <v>1370</v>
      </c>
      <c r="D292" s="9" t="str">
        <f aca="false">"Rockwinkel "&amp;F292</f>
        <v>Rockwinkel 38</v>
      </c>
      <c r="E292" s="9" t="str">
        <f aca="false">G292&amp;", "&amp;H292&amp;", "&amp;I292</f>
        <v>Nahrmann, Died., Arbeiter</v>
      </c>
      <c r="F292" s="16" t="n">
        <v>38</v>
      </c>
      <c r="G292" s="9" t="s">
        <v>1371</v>
      </c>
      <c r="H292" s="9" t="s">
        <v>1372</v>
      </c>
      <c r="I292" s="9" t="s">
        <v>94</v>
      </c>
      <c r="J292" s="9"/>
      <c r="K292" s="8" t="s">
        <v>1373</v>
      </c>
      <c r="L292" s="9" t="str">
        <f aca="false">"https://www.openstreetmap.org/?mlat="&amp;MID(A292,1,9)&amp;"&amp;mlon="&amp;MID(B292,1,8)&amp;"#map=18/"&amp;MID(A292,1,9)&amp;"/"&amp;MID(B292,1,8)</f>
        <v>https://www.openstreetmap.org/?mlat=53.07091&amp;mlon=8.923836#map=18/53.07091/8.923836</v>
      </c>
      <c r="M292" s="9" t="str">
        <f aca="false">"https://opentopomap.org/#marker=17/"&amp;MID(A292,1,9)&amp;"/"&amp;MID(B292,1,8)</f>
        <v>https://opentopomap.org/#marker=17/53.07091/8.923836</v>
      </c>
    </row>
    <row r="293" customFormat="false" ht="14.15" hidden="false" customHeight="true" outlineLevel="0" collapsed="false">
      <c r="A293" s="8" t="s">
        <v>1368</v>
      </c>
      <c r="B293" s="8" t="s">
        <v>1369</v>
      </c>
      <c r="C293" s="17" t="s">
        <v>1370</v>
      </c>
      <c r="D293" s="9" t="str">
        <f aca="false">"Rockwinkel "&amp;F293</f>
        <v>Rockwinkel 38</v>
      </c>
      <c r="E293" s="9" t="str">
        <f aca="false">G293&amp;", "&amp;H293&amp;", "&amp;I293</f>
        <v>Tietjen, Albert, Arbeiter</v>
      </c>
      <c r="F293" s="16" t="n">
        <v>38</v>
      </c>
      <c r="G293" s="9" t="s">
        <v>422</v>
      </c>
      <c r="H293" s="9" t="s">
        <v>269</v>
      </c>
      <c r="I293" s="9" t="s">
        <v>94</v>
      </c>
      <c r="J293" s="9"/>
      <c r="K293" s="8" t="s">
        <v>1373</v>
      </c>
      <c r="L293" s="9" t="str">
        <f aca="false">"https://www.openstreetmap.org/?mlat="&amp;MID(A293,1,9)&amp;"&amp;mlon="&amp;MID(B293,1,8)&amp;"#map=18/"&amp;MID(A293,1,9)&amp;"/"&amp;MID(B293,1,8)</f>
        <v>https://www.openstreetmap.org/?mlat=53.07091&amp;mlon=8.923836#map=18/53.07091/8.923836</v>
      </c>
      <c r="M293" s="9" t="str">
        <f aca="false">"https://opentopomap.org/#marker=17/"&amp;MID(A293,1,9)&amp;"/"&amp;MID(B293,1,8)</f>
        <v>https://opentopomap.org/#marker=17/53.07091/8.923836</v>
      </c>
    </row>
    <row r="294" customFormat="false" ht="14.15" hidden="false" customHeight="true" outlineLevel="0" collapsed="false">
      <c r="A294" s="8" t="s">
        <v>1374</v>
      </c>
      <c r="B294" s="8" t="s">
        <v>1375</v>
      </c>
      <c r="C294" s="15" t="s">
        <v>1376</v>
      </c>
      <c r="D294" s="9" t="str">
        <f aca="false">"Rockwinkel "&amp;F294</f>
        <v>Rockwinkel 38b</v>
      </c>
      <c r="E294" s="9" t="str">
        <f aca="false">G294&amp;", "&amp;H294&amp;", "&amp;I294</f>
        <v>Behrens, Hinr., Wwe.</v>
      </c>
      <c r="F294" s="16" t="s">
        <v>462</v>
      </c>
      <c r="G294" s="9" t="s">
        <v>142</v>
      </c>
      <c r="H294" s="9" t="s">
        <v>355</v>
      </c>
      <c r="I294" s="9" t="s">
        <v>91</v>
      </c>
      <c r="J294" s="9"/>
      <c r="K294" s="8" t="s">
        <v>1377</v>
      </c>
      <c r="L294" s="9" t="str">
        <f aca="false">"https://www.openstreetmap.org/?mlat="&amp;MID(A294,1,9)&amp;"&amp;mlon="&amp;MID(B294,1,8)&amp;"#map=18/"&amp;MID(A294,1,9)&amp;"/"&amp;MID(B294,1,8)</f>
        <v>https://www.openstreetmap.org/?mlat=53.070715&amp;mlon=8.923862#map=18/53.070715/8.923862</v>
      </c>
      <c r="M294" s="9" t="str">
        <f aca="false">"https://opentopomap.org/#marker=17/"&amp;MID(A294,1,9)&amp;"/"&amp;MID(B294,1,8)</f>
        <v>https://opentopomap.org/#marker=17/53.070715/8.923862</v>
      </c>
    </row>
    <row r="295" customFormat="false" ht="14.15" hidden="false" customHeight="true" outlineLevel="0" collapsed="false">
      <c r="A295" s="8" t="s">
        <v>1378</v>
      </c>
      <c r="B295" s="8" t="s">
        <v>1379</v>
      </c>
      <c r="D295" s="15" t="s">
        <v>1380</v>
      </c>
      <c r="E295" s="9" t="str">
        <f aca="false">G295&amp;", "&amp;H295&amp;", "&amp;I295</f>
        <v>Boschen, Hermann, Arbeiter</v>
      </c>
      <c r="F295" s="16" t="n">
        <v>39</v>
      </c>
      <c r="G295" s="9" t="s">
        <v>961</v>
      </c>
      <c r="H295" s="9" t="s">
        <v>693</v>
      </c>
      <c r="I295" s="9" t="s">
        <v>94</v>
      </c>
      <c r="J295" s="9"/>
      <c r="K295" s="8" t="s">
        <v>1380</v>
      </c>
      <c r="L295" s="9" t="str">
        <f aca="false">"https://www.openstreetmap.org/?mlat="&amp;MID(A295,1,9)&amp;"&amp;mlon="&amp;MID(B295,1,8)&amp;"#map=18/"&amp;MID(A295,1,9)&amp;"/"&amp;MID(B295,1,8)</f>
        <v>https://www.openstreetmap.org/?mlat=53.061288&amp;mlon=8.921948#map=18/53.061288/8.921948</v>
      </c>
      <c r="M295" s="9" t="str">
        <f aca="false">"https://opentopomap.org/#marker=17/"&amp;MID(A295,1,9)&amp;"/"&amp;MID(B295,1,8)</f>
        <v>https://opentopomap.org/#marker=17/53.061288/8.921948</v>
      </c>
    </row>
    <row r="296" customFormat="false" ht="14.15" hidden="false" customHeight="true" outlineLevel="0" collapsed="false">
      <c r="A296" s="8" t="s">
        <v>1381</v>
      </c>
      <c r="B296" s="8" t="s">
        <v>1382</v>
      </c>
      <c r="C296" s="15" t="s">
        <v>1383</v>
      </c>
      <c r="D296" s="9" t="str">
        <f aca="false">"Rockwinkel "&amp;F296</f>
        <v>Rockwinkel 39a</v>
      </c>
      <c r="E296" s="9" t="str">
        <f aca="false">G296&amp;", "&amp;H296&amp;", "&amp;I296</f>
        <v>Nahrmann, Arn., Arbeiter</v>
      </c>
      <c r="F296" s="16" t="s">
        <v>1384</v>
      </c>
      <c r="G296" s="9" t="s">
        <v>1371</v>
      </c>
      <c r="H296" s="9" t="s">
        <v>1385</v>
      </c>
      <c r="I296" s="9" t="s">
        <v>94</v>
      </c>
      <c r="J296" s="9"/>
      <c r="K296" s="8" t="s">
        <v>1386</v>
      </c>
      <c r="L296" s="9" t="str">
        <f aca="false">"https://www.openstreetmap.org/?mlat="&amp;MID(A296,1,9)&amp;"&amp;mlon="&amp;MID(B296,1,8)&amp;"#map=18/"&amp;MID(A296,1,9)&amp;"/"&amp;MID(B296,1,8)</f>
        <v>https://www.openstreetmap.org/?mlat=53.062018&amp;mlon=8.923586#map=18/53.062018/8.923586</v>
      </c>
      <c r="M296" s="9" t="str">
        <f aca="false">"https://opentopomap.org/#marker=17/"&amp;MID(A296,1,9)&amp;"/"&amp;MID(B296,1,8)</f>
        <v>https://opentopomap.org/#marker=17/53.062018/8.923586</v>
      </c>
    </row>
    <row r="297" customFormat="false" ht="14.15" hidden="false" customHeight="true" outlineLevel="0" collapsed="false">
      <c r="A297" s="8" t="s">
        <v>1387</v>
      </c>
      <c r="B297" s="8" t="s">
        <v>1388</v>
      </c>
      <c r="C297" s="15" t="s">
        <v>1389</v>
      </c>
      <c r="D297" s="9" t="str">
        <f aca="false">"Rockwinkel "&amp;F297</f>
        <v>Rockwinkel 40</v>
      </c>
      <c r="E297" s="9" t="str">
        <f aca="false">G297&amp;", "&amp;H297&amp;", "&amp;I297</f>
        <v>Bollmann, Fr., Landwirt</v>
      </c>
      <c r="F297" s="16" t="n">
        <v>40</v>
      </c>
      <c r="G297" s="9" t="s">
        <v>135</v>
      </c>
      <c r="H297" s="9" t="s">
        <v>130</v>
      </c>
      <c r="I297" s="9" t="s">
        <v>124</v>
      </c>
      <c r="J297" s="9"/>
      <c r="K297" s="8" t="s">
        <v>1390</v>
      </c>
      <c r="L297" s="9" t="str">
        <f aca="false">"https://www.openstreetmap.org/?mlat="&amp;MID(A297,1,9)&amp;"&amp;mlon="&amp;MID(B297,1,8)&amp;"#map=18/"&amp;MID(A297,1,9)&amp;"/"&amp;MID(B297,1,8)</f>
        <v>https://www.openstreetmap.org/?mlat=53.061413&amp;mlon=8.92069#map=18/53.061413/8.92069</v>
      </c>
      <c r="M297" s="9" t="str">
        <f aca="false">"https://opentopomap.org/#marker=17/"&amp;MID(A297,1,9)&amp;"/"&amp;MID(B297,1,8)</f>
        <v>https://opentopomap.org/#marker=17/53.061413/8.92069</v>
      </c>
    </row>
    <row r="298" customFormat="false" ht="14.15" hidden="false" customHeight="true" outlineLevel="0" collapsed="false">
      <c r="A298" s="8" t="s">
        <v>1391</v>
      </c>
      <c r="B298" s="8" t="s">
        <v>1392</v>
      </c>
      <c r="C298" s="15" t="s">
        <v>1393</v>
      </c>
      <c r="D298" s="9" t="str">
        <f aca="false">"Rockwinkel "&amp;F298</f>
        <v>Rockwinkel 40A</v>
      </c>
      <c r="E298" s="9" t="str">
        <f aca="false">G298&amp;", "&amp;H298&amp;", "&amp;J298</f>
        <v>Mohrmann, H., Kolonialwarenhandlung</v>
      </c>
      <c r="F298" s="16" t="s">
        <v>1394</v>
      </c>
      <c r="G298" s="9" t="s">
        <v>1395</v>
      </c>
      <c r="H298" s="9" t="s">
        <v>109</v>
      </c>
      <c r="I298" s="9" t="s">
        <v>546</v>
      </c>
      <c r="J298" s="9" t="s">
        <v>547</v>
      </c>
      <c r="K298" s="8" t="s">
        <v>1396</v>
      </c>
      <c r="L298" s="9" t="str">
        <f aca="false">"https://www.openstreetmap.org/?mlat="&amp;MID(A298,1,9)&amp;"&amp;mlon="&amp;MID(B298,1,8)&amp;"#map=18/"&amp;MID(A298,1,9)&amp;"/"&amp;MID(B298,1,8)</f>
        <v>https://www.openstreetmap.org/?mlat=53.059841&amp;mlon=8.918764#map=18/53.059841/8.918764</v>
      </c>
      <c r="M298" s="9" t="str">
        <f aca="false">"https://opentopomap.org/#marker=17/"&amp;MID(A298,1,9)&amp;"/"&amp;MID(B298,1,8)</f>
        <v>https://opentopomap.org/#marker=17/53.059841/8.918764</v>
      </c>
    </row>
    <row r="299" customFormat="false" ht="14.15" hidden="false" customHeight="true" outlineLevel="0" collapsed="false">
      <c r="A299" s="8" t="s">
        <v>1391</v>
      </c>
      <c r="B299" s="8" t="s">
        <v>1392</v>
      </c>
      <c r="C299" s="15" t="s">
        <v>1393</v>
      </c>
      <c r="D299" s="9" t="str">
        <f aca="false">"Rockwinkel "&amp;F299</f>
        <v>Rockwinkel 40A</v>
      </c>
      <c r="E299" s="9" t="str">
        <f aca="false">G299&amp;", "&amp;H299&amp;", "&amp;I299</f>
        <v>Schröder, W., Maurer</v>
      </c>
      <c r="F299" s="16" t="s">
        <v>1394</v>
      </c>
      <c r="G299" s="9" t="s">
        <v>1054</v>
      </c>
      <c r="H299" s="9" t="s">
        <v>559</v>
      </c>
      <c r="I299" s="9" t="s">
        <v>727</v>
      </c>
      <c r="J299" s="9"/>
      <c r="K299" s="8" t="s">
        <v>1396</v>
      </c>
      <c r="L299" s="9" t="str">
        <f aca="false">"https://www.openstreetmap.org/?mlat="&amp;MID(A299,1,9)&amp;"&amp;mlon="&amp;MID(B299,1,8)&amp;"#map=18/"&amp;MID(A299,1,9)&amp;"/"&amp;MID(B299,1,8)</f>
        <v>https://www.openstreetmap.org/?mlat=53.059841&amp;mlon=8.918764#map=18/53.059841/8.918764</v>
      </c>
      <c r="M299" s="9" t="str">
        <f aca="false">"https://opentopomap.org/#marker=17/"&amp;MID(A299,1,9)&amp;"/"&amp;MID(B299,1,8)</f>
        <v>https://opentopomap.org/#marker=17/53.059841/8.918764</v>
      </c>
    </row>
    <row r="300" customFormat="false" ht="14.15" hidden="false" customHeight="true" outlineLevel="0" collapsed="false">
      <c r="A300" s="8" t="s">
        <v>1397</v>
      </c>
      <c r="B300" s="8" t="s">
        <v>1398</v>
      </c>
      <c r="C300" s="15" t="s">
        <v>1399</v>
      </c>
      <c r="D300" s="9" t="str">
        <f aca="false">"Rockwinkel "&amp;F300</f>
        <v>Rockwinkel 40B</v>
      </c>
      <c r="E300" s="9" t="str">
        <f aca="false">G300&amp;", "&amp;H300&amp;", "&amp;I300</f>
        <v>Müller, J., Gärtner</v>
      </c>
      <c r="F300" s="16" t="s">
        <v>1400</v>
      </c>
      <c r="G300" s="9" t="s">
        <v>162</v>
      </c>
      <c r="H300" s="9" t="s">
        <v>150</v>
      </c>
      <c r="I300" s="9" t="s">
        <v>236</v>
      </c>
      <c r="J300" s="9"/>
      <c r="K300" s="8" t="s">
        <v>1401</v>
      </c>
      <c r="L300" s="9" t="str">
        <f aca="false">"https://www.openstreetmap.org/?mlat="&amp;MID(A300,1,9)&amp;"&amp;mlon="&amp;MID(B300,1,8)&amp;"#map=18/"&amp;MID(A300,1,9)&amp;"/"&amp;MID(B300,1,8)</f>
        <v>https://www.openstreetmap.org/?mlat=53.060123&amp;mlon=8.921606#map=18/53.060123/8.921606</v>
      </c>
      <c r="M300" s="9" t="str">
        <f aca="false">"https://opentopomap.org/#marker=17/"&amp;MID(A300,1,9)&amp;"/"&amp;MID(B300,1,8)</f>
        <v>https://opentopomap.org/#marker=17/53.060123/8.921606</v>
      </c>
    </row>
    <row r="301" customFormat="false" ht="14.15" hidden="false" customHeight="true" outlineLevel="0" collapsed="false">
      <c r="A301" s="8" t="s">
        <v>1402</v>
      </c>
      <c r="B301" s="8" t="s">
        <v>1403</v>
      </c>
      <c r="C301" s="15" t="s">
        <v>1404</v>
      </c>
      <c r="D301" s="9" t="str">
        <f aca="false">"Rockwinkel "&amp;F301</f>
        <v>Rockwinkel 40C</v>
      </c>
      <c r="E301" s="9" t="str">
        <f aca="false">G301&amp;", "&amp;H301&amp;", "&amp;I301</f>
        <v>Meier, Joh., Zimmermann</v>
      </c>
      <c r="F301" s="16" t="s">
        <v>1405</v>
      </c>
      <c r="G301" s="9" t="s">
        <v>748</v>
      </c>
      <c r="H301" s="9" t="s">
        <v>143</v>
      </c>
      <c r="I301" s="9" t="s">
        <v>137</v>
      </c>
      <c r="J301" s="9"/>
      <c r="K301" s="8" t="s">
        <v>1406</v>
      </c>
      <c r="L301" s="9" t="str">
        <f aca="false">"https://www.openstreetmap.org/?mlat="&amp;MID(A301,1,9)&amp;"&amp;mlon="&amp;MID(B301,1,8)&amp;"#map=18/"&amp;MID(A301,1,9)&amp;"/"&amp;MID(B301,1,8)</f>
        <v>https://www.openstreetmap.org/?mlat=53.06038&amp;mlon=8.92196#map=18/53.06038/8.92196</v>
      </c>
      <c r="M301" s="9" t="str">
        <f aca="false">"https://opentopomap.org/#marker=17/"&amp;MID(A301,1,9)&amp;"/"&amp;MID(B301,1,8)</f>
        <v>https://opentopomap.org/#marker=17/53.06038/8.92196</v>
      </c>
    </row>
    <row r="302" customFormat="false" ht="14.15" hidden="false" customHeight="true" outlineLevel="0" collapsed="false">
      <c r="A302" s="8" t="s">
        <v>1407</v>
      </c>
      <c r="B302" s="8" t="s">
        <v>1408</v>
      </c>
      <c r="C302" s="15" t="s">
        <v>1409</v>
      </c>
      <c r="D302" s="9" t="str">
        <f aca="false">"Rockwinkel "&amp;F302</f>
        <v>Rockwinkel 41</v>
      </c>
      <c r="E302" s="9" t="str">
        <f aca="false">G302&amp;", "&amp;H302&amp;", "&amp;I302</f>
        <v>Dohrmann, A., Arbeiter</v>
      </c>
      <c r="F302" s="16" t="n">
        <v>41</v>
      </c>
      <c r="G302" s="9" t="s">
        <v>1410</v>
      </c>
      <c r="H302" s="9" t="s">
        <v>256</v>
      </c>
      <c r="I302" s="9" t="s">
        <v>94</v>
      </c>
      <c r="J302" s="9"/>
      <c r="K302" s="8" t="s">
        <v>1411</v>
      </c>
      <c r="L302" s="9" t="str">
        <f aca="false">"https://www.openstreetmap.org/?mlat="&amp;MID(A302,1,9)&amp;"&amp;mlon="&amp;MID(B302,1,8)&amp;"#map=18/"&amp;MID(A302,1,9)&amp;"/"&amp;MID(B302,1,8)</f>
        <v>https://www.openstreetmap.org/?mlat=53.06128&amp;mlon=8.92194#map=18/53.06128/8.92194</v>
      </c>
      <c r="M302" s="9" t="str">
        <f aca="false">"https://opentopomap.org/#marker=17/"&amp;MID(A302,1,9)&amp;"/"&amp;MID(B302,1,8)</f>
        <v>https://opentopomap.org/#marker=17/53.06128/8.92194</v>
      </c>
    </row>
    <row r="303" customFormat="false" ht="14.15" hidden="false" customHeight="true" outlineLevel="0" collapsed="false">
      <c r="A303" s="8" t="s">
        <v>1407</v>
      </c>
      <c r="B303" s="8" t="s">
        <v>1408</v>
      </c>
      <c r="C303" s="15" t="s">
        <v>1409</v>
      </c>
      <c r="D303" s="9" t="str">
        <f aca="false">"Rockwinkel "&amp;F303</f>
        <v>Rockwinkel 41</v>
      </c>
      <c r="E303" s="9" t="str">
        <f aca="false">G303&amp;", "&amp;H303&amp;", "&amp;I303</f>
        <v>Müller, Herm., Arbeiter</v>
      </c>
      <c r="F303" s="16" t="n">
        <v>41</v>
      </c>
      <c r="G303" s="9" t="s">
        <v>162</v>
      </c>
      <c r="H303" s="9" t="s">
        <v>409</v>
      </c>
      <c r="I303" s="9" t="s">
        <v>94</v>
      </c>
      <c r="J303" s="9"/>
      <c r="K303" s="8" t="s">
        <v>1411</v>
      </c>
      <c r="L303" s="9" t="str">
        <f aca="false">"https://www.openstreetmap.org/?mlat="&amp;MID(A303,1,9)&amp;"&amp;mlon="&amp;MID(B303,1,8)&amp;"#map=18/"&amp;MID(A303,1,9)&amp;"/"&amp;MID(B303,1,8)</f>
        <v>https://www.openstreetmap.org/?mlat=53.06128&amp;mlon=8.92194#map=18/53.06128/8.92194</v>
      </c>
      <c r="M303" s="9" t="str">
        <f aca="false">"https://opentopomap.org/#marker=17/"&amp;MID(A303,1,9)&amp;"/"&amp;MID(B303,1,8)</f>
        <v>https://opentopomap.org/#marker=17/53.06128/8.92194</v>
      </c>
    </row>
    <row r="304" customFormat="false" ht="14.15" hidden="false" customHeight="true" outlineLevel="0" collapsed="false">
      <c r="A304" s="8" t="s">
        <v>1412</v>
      </c>
      <c r="B304" s="8" t="s">
        <v>1413</v>
      </c>
      <c r="C304" s="15" t="s">
        <v>1414</v>
      </c>
      <c r="D304" s="9" t="str">
        <f aca="false">"Rockwinkel "&amp;F304</f>
        <v>Rockwinkel 42</v>
      </c>
      <c r="E304" s="9" t="str">
        <f aca="false">G304&amp;", "&amp;H304&amp;", "&amp;I304</f>
        <v>Behrens, Fr., Arbeiter</v>
      </c>
      <c r="F304" s="16" t="n">
        <v>42</v>
      </c>
      <c r="G304" s="9" t="s">
        <v>142</v>
      </c>
      <c r="H304" s="9" t="s">
        <v>130</v>
      </c>
      <c r="I304" s="9" t="s">
        <v>94</v>
      </c>
      <c r="J304" s="9"/>
      <c r="K304" s="8" t="s">
        <v>1415</v>
      </c>
      <c r="L304" s="9" t="str">
        <f aca="false">"https://www.openstreetmap.org/?mlat="&amp;MID(A304,1,9)&amp;"&amp;mlon="&amp;MID(B304,1,8)&amp;"#map=18/"&amp;MID(A304,1,9)&amp;"/"&amp;MID(B304,1,8)</f>
        <v>https://www.openstreetmap.org/?mlat=53.077723&amp;mlon=8.942242#map=18/53.077723/8.942242</v>
      </c>
      <c r="M304" s="9" t="str">
        <f aca="false">"https://opentopomap.org/#marker=17/"&amp;MID(A304,1,9)&amp;"/"&amp;MID(B304,1,8)</f>
        <v>https://opentopomap.org/#marker=17/53.077723/8.942242</v>
      </c>
    </row>
    <row r="305" customFormat="false" ht="14.15" hidden="false" customHeight="true" outlineLevel="0" collapsed="false">
      <c r="A305" s="8" t="s">
        <v>1416</v>
      </c>
      <c r="B305" s="8" t="s">
        <v>1417</v>
      </c>
      <c r="C305" s="15" t="s">
        <v>1418</v>
      </c>
      <c r="D305" s="9" t="str">
        <f aca="false">"Rockwinkel "&amp;F305</f>
        <v>Rockwinkel 42a</v>
      </c>
      <c r="E305" s="9" t="str">
        <f aca="false">G305&amp;", "&amp;H305&amp;", "&amp;I305</f>
        <v>Wagschal, Heinr., Arbeiter</v>
      </c>
      <c r="F305" s="16" t="s">
        <v>1419</v>
      </c>
      <c r="G305" s="9" t="s">
        <v>463</v>
      </c>
      <c r="H305" s="9" t="s">
        <v>102</v>
      </c>
      <c r="I305" s="9" t="s">
        <v>94</v>
      </c>
      <c r="J305" s="9"/>
      <c r="K305" s="8" t="s">
        <v>1420</v>
      </c>
      <c r="L305" s="9" t="str">
        <f aca="false">"https://www.openstreetmap.org/?mlat="&amp;MID(A305,1,9)&amp;"&amp;mlon="&amp;MID(B305,1,8)&amp;"#map=18/"&amp;MID(A305,1,9)&amp;"/"&amp;MID(B305,1,8)</f>
        <v>https://www.openstreetmap.org/?mlat=53.077743&amp;mlon=8.942347#map=18/53.077743/8.942347</v>
      </c>
      <c r="M305" s="9" t="str">
        <f aca="false">"https://opentopomap.org/#marker=17/"&amp;MID(A305,1,9)&amp;"/"&amp;MID(B305,1,8)</f>
        <v>https://opentopomap.org/#marker=17/53.077743/8.942347</v>
      </c>
    </row>
    <row r="306" customFormat="false" ht="14.15" hidden="false" customHeight="true" outlineLevel="0" collapsed="false">
      <c r="A306" s="8" t="s">
        <v>1421</v>
      </c>
      <c r="B306" s="8" t="s">
        <v>1422</v>
      </c>
      <c r="C306" s="15" t="s">
        <v>1423</v>
      </c>
      <c r="D306" s="9" t="str">
        <f aca="false">"Rockwinkel "&amp;F306</f>
        <v>Rockwinkel 43</v>
      </c>
      <c r="E306" s="9" t="str">
        <f aca="false">G306&amp;", "&amp;H306&amp;", "&amp;I306&amp;", "&amp;J306</f>
        <v>Engelken, Herm., Dr., Kranken-Anstalt</v>
      </c>
      <c r="F306" s="16" t="n">
        <v>43</v>
      </c>
      <c r="G306" s="9" t="s">
        <v>1424</v>
      </c>
      <c r="H306" s="9" t="s">
        <v>409</v>
      </c>
      <c r="I306" s="9" t="s">
        <v>1425</v>
      </c>
      <c r="J306" s="9" t="s">
        <v>1426</v>
      </c>
      <c r="K306" s="8" t="s">
        <v>1427</v>
      </c>
      <c r="L306" s="9" t="str">
        <f aca="false">"https://www.openstreetmap.org/?mlat="&amp;MID(A306,1,9)&amp;"&amp;mlon="&amp;MID(B306,1,8)&amp;"#map=18/"&amp;MID(A306,1,9)&amp;"/"&amp;MID(B306,1,8)</f>
        <v>https://www.openstreetmap.org/?mlat=53.077182&amp;mlon=8.94089#map=18/53.077182/8.94089</v>
      </c>
      <c r="M306" s="9" t="str">
        <f aca="false">"https://opentopomap.org/#marker=17/"&amp;MID(A306,1,9)&amp;"/"&amp;MID(B306,1,8)</f>
        <v>https://opentopomap.org/#marker=17/53.077182/8.94089</v>
      </c>
    </row>
    <row r="307" customFormat="false" ht="14.15" hidden="false" customHeight="true" outlineLevel="0" collapsed="false">
      <c r="A307" s="8" t="s">
        <v>1428</v>
      </c>
      <c r="B307" s="8" t="s">
        <v>1429</v>
      </c>
      <c r="C307" s="15" t="s">
        <v>1430</v>
      </c>
      <c r="D307" s="9" t="str">
        <f aca="false">"Rockwinkel "&amp;F307</f>
        <v>Rockwinkel 44</v>
      </c>
      <c r="E307" s="9" t="str">
        <f aca="false">G307&amp;", "&amp;H307&amp;", "&amp;I307</f>
        <v>Finken, H., Arbeiter</v>
      </c>
      <c r="F307" s="16" t="n">
        <v>44</v>
      </c>
      <c r="G307" s="9" t="s">
        <v>1431</v>
      </c>
      <c r="H307" s="9" t="s">
        <v>109</v>
      </c>
      <c r="I307" s="9" t="s">
        <v>94</v>
      </c>
      <c r="J307" s="9"/>
      <c r="K307" s="8" t="s">
        <v>1432</v>
      </c>
      <c r="L307" s="9" t="str">
        <f aca="false">"https://www.openstreetmap.org/?mlat="&amp;MID(A307,1,9)&amp;"&amp;mlon="&amp;MID(B307,1,8)&amp;"#map=18/"&amp;MID(A307,1,9)&amp;"/"&amp;MID(B307,1,8)</f>
        <v>https://www.openstreetmap.org/?mlat=53.077384&amp;mlon=8.941729#map=18/53.077384/8.941729</v>
      </c>
      <c r="M307" s="9" t="str">
        <f aca="false">"https://opentopomap.org/#marker=17/"&amp;MID(A307,1,9)&amp;"/"&amp;MID(B307,1,8)</f>
        <v>https://opentopomap.org/#marker=17/53.077384/8.941729</v>
      </c>
    </row>
    <row r="308" customFormat="false" ht="14.15" hidden="false" customHeight="true" outlineLevel="0" collapsed="false">
      <c r="A308" s="8" t="s">
        <v>1428</v>
      </c>
      <c r="B308" s="8" t="s">
        <v>1429</v>
      </c>
      <c r="C308" s="15" t="s">
        <v>1430</v>
      </c>
      <c r="D308" s="9" t="str">
        <f aca="false">"Rockwinkel "&amp;F308</f>
        <v>Rockwinkel 44</v>
      </c>
      <c r="E308" s="9" t="str">
        <f aca="false">G308&amp;", "&amp;H308&amp;", "&amp;I308</f>
        <v>Meier, Hinr., Arbeiter</v>
      </c>
      <c r="F308" s="16" t="n">
        <v>44</v>
      </c>
      <c r="G308" s="9" t="s">
        <v>748</v>
      </c>
      <c r="H308" s="9" t="s">
        <v>355</v>
      </c>
      <c r="I308" s="9" t="s">
        <v>94</v>
      </c>
      <c r="J308" s="9"/>
      <c r="K308" s="8" t="s">
        <v>1432</v>
      </c>
      <c r="L308" s="9" t="str">
        <f aca="false">"https://www.openstreetmap.org/?mlat="&amp;MID(A308,1,9)&amp;"&amp;mlon="&amp;MID(B308,1,8)&amp;"#map=18/"&amp;MID(A308,1,9)&amp;"/"&amp;MID(B308,1,8)</f>
        <v>https://www.openstreetmap.org/?mlat=53.077384&amp;mlon=8.941729#map=18/53.077384/8.941729</v>
      </c>
      <c r="M308" s="9" t="str">
        <f aca="false">"https://opentopomap.org/#marker=17/"&amp;MID(A308,1,9)&amp;"/"&amp;MID(B308,1,8)</f>
        <v>https://opentopomap.org/#marker=17/53.077384/8.941729</v>
      </c>
    </row>
    <row r="309" customFormat="false" ht="14.15" hidden="false" customHeight="true" outlineLevel="0" collapsed="false">
      <c r="A309" s="8" t="s">
        <v>1433</v>
      </c>
      <c r="B309" s="8" t="s">
        <v>1434</v>
      </c>
      <c r="C309" s="15" t="s">
        <v>1435</v>
      </c>
      <c r="D309" s="9" t="str">
        <f aca="false">"Rockwinkel "&amp;F309</f>
        <v>Rockwinkel 45</v>
      </c>
      <c r="E309" s="9" t="str">
        <f aca="false">G309&amp;", "&amp;H309&amp;", "&amp;I309</f>
        <v>Boschen, Herm., Wwe.</v>
      </c>
      <c r="F309" s="16" t="n">
        <v>45</v>
      </c>
      <c r="G309" s="9" t="s">
        <v>961</v>
      </c>
      <c r="H309" s="9" t="s">
        <v>409</v>
      </c>
      <c r="I309" s="9" t="s">
        <v>91</v>
      </c>
      <c r="J309" s="9"/>
      <c r="K309" s="8" t="s">
        <v>1436</v>
      </c>
      <c r="L309" s="9" t="str">
        <f aca="false">"https://www.openstreetmap.org/?mlat="&amp;MID(A309,1,9)&amp;"&amp;mlon="&amp;MID(B309,1,8)&amp;"#map=18/"&amp;MID(A309,1,9)&amp;"/"&amp;MID(B309,1,8)</f>
        <v>https://www.openstreetmap.org/?mlat=53.078103&amp;mlon=8.943981#map=18/53.078103/8.943981</v>
      </c>
      <c r="M309" s="9" t="str">
        <f aca="false">"https://opentopomap.org/#marker=17/"&amp;MID(A309,1,9)&amp;"/"&amp;MID(B309,1,8)</f>
        <v>https://opentopomap.org/#marker=17/53.078103/8.943981</v>
      </c>
    </row>
    <row r="310" customFormat="false" ht="14.15" hidden="false" customHeight="true" outlineLevel="0" collapsed="false">
      <c r="A310" s="8" t="s">
        <v>1437</v>
      </c>
      <c r="B310" s="8" t="s">
        <v>1438</v>
      </c>
      <c r="C310" s="15" t="s">
        <v>1439</v>
      </c>
      <c r="D310" s="9" t="str">
        <f aca="false">"Rockwinkel "&amp;F310</f>
        <v>Rockwinkel 45a</v>
      </c>
      <c r="E310" s="9" t="str">
        <f aca="false">G310&amp;", "&amp;H310&amp;", "&amp;I310</f>
        <v>Döhle, Wilh., Wwe.</v>
      </c>
      <c r="F310" s="16" t="s">
        <v>1440</v>
      </c>
      <c r="G310" s="9" t="s">
        <v>499</v>
      </c>
      <c r="H310" s="9" t="s">
        <v>216</v>
      </c>
      <c r="I310" s="9" t="s">
        <v>91</v>
      </c>
      <c r="J310" s="9"/>
      <c r="K310" s="8" t="s">
        <v>1441</v>
      </c>
      <c r="L310" s="9" t="str">
        <f aca="false">"https://www.openstreetmap.org/?mlat="&amp;MID(A310,1,9)&amp;"&amp;mlon="&amp;MID(B310,1,8)&amp;"#map=18/"&amp;MID(A310,1,9)&amp;"/"&amp;MID(B310,1,8)</f>
        <v>https://www.openstreetmap.org/?mlat=53.078131&amp;mlon=8.944112#map=18/53.078131/8.944112</v>
      </c>
      <c r="M310" s="9" t="str">
        <f aca="false">"https://opentopomap.org/#marker=17/"&amp;MID(A310,1,9)&amp;"/"&amp;MID(B310,1,8)</f>
        <v>https://opentopomap.org/#marker=17/53.078131/8.944112</v>
      </c>
    </row>
    <row r="311" customFormat="false" ht="14.15" hidden="false" customHeight="true" outlineLevel="0" collapsed="false">
      <c r="A311" s="8" t="s">
        <v>1442</v>
      </c>
      <c r="B311" s="8" t="s">
        <v>1443</v>
      </c>
      <c r="C311" s="15" t="s">
        <v>1444</v>
      </c>
      <c r="D311" s="9" t="str">
        <f aca="false">"Rockwinkel "&amp;F311</f>
        <v>Rockwinkel 46</v>
      </c>
      <c r="E311" s="9" t="str">
        <f aca="false">G311&amp;", "&amp;H311&amp;", "&amp;I311</f>
        <v>Tietjen, Joh., Wirt</v>
      </c>
      <c r="F311" s="16" t="n">
        <v>46</v>
      </c>
      <c r="G311" s="9" t="s">
        <v>422</v>
      </c>
      <c r="H311" s="9" t="s">
        <v>143</v>
      </c>
      <c r="I311" s="9" t="s">
        <v>217</v>
      </c>
      <c r="J311" s="9"/>
      <c r="K311" s="8" t="s">
        <v>1445</v>
      </c>
      <c r="L311" s="9" t="str">
        <f aca="false">"https://www.openstreetmap.org/?mlat="&amp;MID(A311,1,9)&amp;"&amp;mlon="&amp;MID(B311,1,8)&amp;"#map=18/"&amp;MID(A311,1,9)&amp;"/"&amp;MID(B311,1,8)</f>
        <v>https://www.openstreetmap.org/?mlat=53.078229&amp;mlon=8.940955#map=18/53.078229/8.940955</v>
      </c>
      <c r="M311" s="9" t="str">
        <f aca="false">"https://opentopomap.org/#marker=17/"&amp;MID(A311,1,9)&amp;"/"&amp;MID(B311,1,8)</f>
        <v>https://opentopomap.org/#marker=17/53.078229/8.940955</v>
      </c>
    </row>
    <row r="312" customFormat="false" ht="14.15" hidden="false" customHeight="true" outlineLevel="0" collapsed="false">
      <c r="A312" s="8" t="s">
        <v>1446</v>
      </c>
      <c r="B312" s="8" t="s">
        <v>1447</v>
      </c>
      <c r="C312" s="15" t="s">
        <v>1448</v>
      </c>
      <c r="D312" s="9" t="str">
        <f aca="false">"Rockwinkel "&amp;F312</f>
        <v>Rockwinkel 47</v>
      </c>
      <c r="E312" s="9" t="str">
        <f aca="false">G312&amp;", "&amp;H312&amp;", "&amp;I312</f>
        <v>Dohrmann, H., Arbeiter</v>
      </c>
      <c r="F312" s="16" t="n">
        <v>47</v>
      </c>
      <c r="G312" s="9" t="s">
        <v>1410</v>
      </c>
      <c r="H312" s="9" t="s">
        <v>109</v>
      </c>
      <c r="I312" s="9" t="s">
        <v>94</v>
      </c>
      <c r="J312" s="9"/>
      <c r="K312" s="8" t="s">
        <v>1449</v>
      </c>
      <c r="L312" s="9" t="str">
        <f aca="false">"https://www.openstreetmap.org/?mlat="&amp;MID(A312,1,9)&amp;"&amp;mlon="&amp;MID(B312,1,8)&amp;"#map=18/"&amp;MID(A312,1,9)&amp;"/"&amp;MID(B312,1,8)</f>
        <v>https://www.openstreetmap.org/?mlat=53.07856&amp;mlon=8.941008#map=18/53.07856/8.941008</v>
      </c>
      <c r="M312" s="9" t="str">
        <f aca="false">"https://opentopomap.org/#marker=17/"&amp;MID(A312,1,9)&amp;"/"&amp;MID(B312,1,8)</f>
        <v>https://opentopomap.org/#marker=17/53.07856/8.941008</v>
      </c>
    </row>
    <row r="313" customFormat="false" ht="14.15" hidden="false" customHeight="true" outlineLevel="0" collapsed="false">
      <c r="A313" s="8" t="s">
        <v>1450</v>
      </c>
      <c r="B313" s="8" t="s">
        <v>1451</v>
      </c>
      <c r="C313" s="15" t="s">
        <v>1452</v>
      </c>
      <c r="D313" s="9" t="str">
        <f aca="false">"Rockwinkel "&amp;F313</f>
        <v>Rockwinkel 47a</v>
      </c>
      <c r="E313" s="9" t="str">
        <f aca="false">G313&amp;", "&amp;H313&amp;", "&amp;I313</f>
        <v>Frerks, J. H., Arbeiter</v>
      </c>
      <c r="F313" s="16" t="s">
        <v>1453</v>
      </c>
      <c r="G313" s="9" t="s">
        <v>1105</v>
      </c>
      <c r="H313" s="9" t="s">
        <v>570</v>
      </c>
      <c r="I313" s="9" t="s">
        <v>94</v>
      </c>
      <c r="J313" s="9"/>
      <c r="K313" s="8" t="s">
        <v>1454</v>
      </c>
      <c r="L313" s="9" t="str">
        <f aca="false">"https://www.openstreetmap.org/?mlat="&amp;MID(A313,1,9)&amp;"&amp;mlon="&amp;MID(B313,1,8)&amp;"#map=18/"&amp;MID(A313,1,9)&amp;"/"&amp;MID(B313,1,8)</f>
        <v>https://www.openstreetmap.org/?mlat=53.078623&amp;mlon=8.940977#map=18/53.078623/8.940977</v>
      </c>
      <c r="M313" s="9" t="str">
        <f aca="false">"https://opentopomap.org/#marker=17/"&amp;MID(A313,1,9)&amp;"/"&amp;MID(B313,1,8)</f>
        <v>https://opentopomap.org/#marker=17/53.078623/8.940977</v>
      </c>
    </row>
    <row r="314" customFormat="false" ht="14.15" hidden="false" customHeight="true" outlineLevel="0" collapsed="false">
      <c r="A314" s="8" t="s">
        <v>1455</v>
      </c>
      <c r="B314" s="8" t="s">
        <v>1456</v>
      </c>
      <c r="C314" s="15" t="s">
        <v>1457</v>
      </c>
      <c r="D314" s="9" t="str">
        <f aca="false">"Rockwinkel "&amp;F314</f>
        <v>Rockwinkel 48</v>
      </c>
      <c r="E314" s="9" t="str">
        <f aca="false">G314&amp;", "&amp;H314&amp;", "&amp;I314</f>
        <v>Behrens, Joh., Landmann</v>
      </c>
      <c r="F314" s="16" t="n">
        <v>48</v>
      </c>
      <c r="G314" s="9" t="s">
        <v>142</v>
      </c>
      <c r="H314" s="9" t="s">
        <v>143</v>
      </c>
      <c r="I314" s="9" t="s">
        <v>164</v>
      </c>
      <c r="J314" s="9"/>
      <c r="K314" s="8" t="s">
        <v>1458</v>
      </c>
      <c r="L314" s="9" t="str">
        <f aca="false">"https://www.openstreetmap.org/?mlat="&amp;MID(A314,1,9)&amp;"&amp;mlon="&amp;MID(B314,1,8)&amp;"#map=18/"&amp;MID(A314,1,9)&amp;"/"&amp;MID(B314,1,8)</f>
        <v>https://www.openstreetmap.org/?mlat=53.079395&amp;mlon=8.940646#map=18/53.079395/8.940646</v>
      </c>
      <c r="M314" s="9" t="str">
        <f aca="false">"https://opentopomap.org/#marker=17/"&amp;MID(A314,1,9)&amp;"/"&amp;MID(B314,1,8)</f>
        <v>https://opentopomap.org/#marker=17/53.079395/8.940646</v>
      </c>
    </row>
    <row r="315" customFormat="false" ht="14.15" hidden="false" customHeight="true" outlineLevel="0" collapsed="false">
      <c r="A315" s="8" t="s">
        <v>1455</v>
      </c>
      <c r="B315" s="8" t="s">
        <v>1456</v>
      </c>
      <c r="C315" s="15" t="s">
        <v>1457</v>
      </c>
      <c r="D315" s="9" t="str">
        <f aca="false">"Rockwinkel "&amp;F315</f>
        <v>Rockwinkel 48</v>
      </c>
      <c r="E315" s="9" t="str">
        <f aca="false">G315&amp;", "&amp;H315&amp;", "&amp;I315</f>
        <v>Behrens, Joh., Musiker</v>
      </c>
      <c r="F315" s="16" t="n">
        <v>48</v>
      </c>
      <c r="G315" s="9" t="s">
        <v>142</v>
      </c>
      <c r="H315" s="9" t="s">
        <v>143</v>
      </c>
      <c r="I315" s="9" t="s">
        <v>1459</v>
      </c>
      <c r="J315" s="9"/>
      <c r="K315" s="8" t="s">
        <v>1458</v>
      </c>
      <c r="L315" s="9" t="str">
        <f aca="false">"https://www.openstreetmap.org/?mlat="&amp;MID(A315,1,9)&amp;"&amp;mlon="&amp;MID(B315,1,8)&amp;"#map=18/"&amp;MID(A315,1,9)&amp;"/"&amp;MID(B315,1,8)</f>
        <v>https://www.openstreetmap.org/?mlat=53.079395&amp;mlon=8.940646#map=18/53.079395/8.940646</v>
      </c>
      <c r="M315" s="9" t="str">
        <f aca="false">"https://opentopomap.org/#marker=17/"&amp;MID(A315,1,9)&amp;"/"&amp;MID(B315,1,8)</f>
        <v>https://opentopomap.org/#marker=17/53.079395/8.940646</v>
      </c>
    </row>
    <row r="316" customFormat="false" ht="14.15" hidden="false" customHeight="true" outlineLevel="0" collapsed="false">
      <c r="A316" s="8" t="s">
        <v>1460</v>
      </c>
      <c r="B316" s="8" t="s">
        <v>1461</v>
      </c>
      <c r="C316" s="15" t="s">
        <v>1462</v>
      </c>
      <c r="D316" s="9" t="str">
        <f aca="false">"Rockwinkel "&amp;F316</f>
        <v>Rockwinkel 49</v>
      </c>
      <c r="E316" s="9" t="str">
        <f aca="false">G316&amp;", "&amp;H316&amp;", "&amp;I316</f>
        <v>Rosenbrock, Joh. Hinr., Arbeiter</v>
      </c>
      <c r="F316" s="16" t="n">
        <v>49</v>
      </c>
      <c r="G316" s="9" t="s">
        <v>1463</v>
      </c>
      <c r="H316" s="9" t="s">
        <v>642</v>
      </c>
      <c r="I316" s="9" t="s">
        <v>94</v>
      </c>
      <c r="J316" s="9"/>
      <c r="K316" s="8" t="s">
        <v>1464</v>
      </c>
      <c r="L316" s="9" t="str">
        <f aca="false">"https://www.openstreetmap.org/?mlat="&amp;MID(A316,1,9)&amp;"&amp;mlon="&amp;MID(B316,1,8)&amp;"#map=18/"&amp;MID(A316,1,9)&amp;"/"&amp;MID(B316,1,8)</f>
        <v>https://www.openstreetmap.org/?mlat=53.079388&amp;mlon=8.941324#map=18/53.079388/8.941324</v>
      </c>
      <c r="M316" s="9" t="str">
        <f aca="false">"https://opentopomap.org/#marker=17/"&amp;MID(A316,1,9)&amp;"/"&amp;MID(B316,1,8)</f>
        <v>https://opentopomap.org/#marker=17/53.079388/8.941324</v>
      </c>
    </row>
    <row r="317" customFormat="false" ht="14.15" hidden="false" customHeight="true" outlineLevel="0" collapsed="false">
      <c r="A317" s="8" t="s">
        <v>1465</v>
      </c>
      <c r="B317" s="8" t="s">
        <v>1466</v>
      </c>
      <c r="C317" s="15" t="s">
        <v>1467</v>
      </c>
      <c r="D317" s="9" t="str">
        <f aca="false">"Rockwinkel "&amp;F317</f>
        <v>Rockwinkel 50</v>
      </c>
      <c r="E317" s="9" t="str">
        <f aca="false">G317&amp;", "&amp;H317&amp;", "&amp;I317</f>
        <v>Döhle, Aug., Zimmermann</v>
      </c>
      <c r="F317" s="16" t="n">
        <v>50</v>
      </c>
      <c r="G317" s="9" t="s">
        <v>499</v>
      </c>
      <c r="H317" s="9" t="s">
        <v>533</v>
      </c>
      <c r="I317" s="9" t="s">
        <v>137</v>
      </c>
      <c r="J317" s="9"/>
      <c r="K317" s="8" t="s">
        <v>1468</v>
      </c>
      <c r="L317" s="9" t="str">
        <f aca="false">"https://www.openstreetmap.org/?mlat="&amp;MID(A317,1,9)&amp;"&amp;mlon="&amp;MID(B317,1,8)&amp;"#map=18/"&amp;MID(A317,1,9)&amp;"/"&amp;MID(B317,1,8)</f>
        <v>https://www.openstreetmap.org/?mlat=53.080624&amp;mlon=8.942759#map=18/53.080624/8.942759</v>
      </c>
      <c r="M317" s="9" t="str">
        <f aca="false">"https://opentopomap.org/#marker=17/"&amp;MID(A317,1,9)&amp;"/"&amp;MID(B317,1,8)</f>
        <v>https://opentopomap.org/#marker=17/53.080624/8.942759</v>
      </c>
    </row>
    <row r="318" customFormat="false" ht="14.15" hidden="false" customHeight="true" outlineLevel="0" collapsed="false">
      <c r="A318" s="8" t="s">
        <v>1469</v>
      </c>
      <c r="B318" s="8" t="s">
        <v>1470</v>
      </c>
      <c r="C318" s="15" t="s">
        <v>1471</v>
      </c>
      <c r="D318" s="9" t="str">
        <f aca="false">"Rockwinkel "&amp;F318</f>
        <v>Rockwinkel 51</v>
      </c>
      <c r="E318" s="9" t="str">
        <f aca="false">G318&amp;", "&amp;H318</f>
        <v>Bremermann, Hermann</v>
      </c>
      <c r="F318" s="16" t="n">
        <v>51</v>
      </c>
      <c r="G318" s="9" t="s">
        <v>1102</v>
      </c>
      <c r="H318" s="9" t="s">
        <v>693</v>
      </c>
      <c r="I318" s="9"/>
      <c r="J318" s="9"/>
      <c r="K318" s="8" t="s">
        <v>1472</v>
      </c>
      <c r="L318" s="9" t="str">
        <f aca="false">"https://www.openstreetmap.org/?mlat="&amp;MID(A318,1,9)&amp;"&amp;mlon="&amp;MID(B318,1,8)&amp;"#map=18/"&amp;MID(A318,1,9)&amp;"/"&amp;MID(B318,1,8)</f>
        <v>https://www.openstreetmap.org/?mlat=53.08071&amp;mlon=8.94024#map=18/53.08071/8.94024</v>
      </c>
      <c r="M318" s="9" t="str">
        <f aca="false">"https://opentopomap.org/#marker=17/"&amp;MID(A318,1,9)&amp;"/"&amp;MID(B318,1,8)</f>
        <v>https://opentopomap.org/#marker=17/53.08071/8.94024</v>
      </c>
    </row>
    <row r="319" customFormat="false" ht="14.15" hidden="false" customHeight="true" outlineLevel="0" collapsed="false">
      <c r="A319" s="8" t="s">
        <v>1473</v>
      </c>
      <c r="B319" s="8" t="s">
        <v>1470</v>
      </c>
      <c r="C319" s="15" t="s">
        <v>1474</v>
      </c>
      <c r="D319" s="9" t="str">
        <f aca="false">"Rockwinkel "&amp;F319</f>
        <v>Rockwinkel 51a</v>
      </c>
      <c r="E319" s="9" t="str">
        <f aca="false">G319&amp;", "&amp;H319&amp;", "&amp;I319</f>
        <v>Koch, Chr., Arbeiter</v>
      </c>
      <c r="F319" s="16" t="s">
        <v>1475</v>
      </c>
      <c r="G319" s="9" t="s">
        <v>1476</v>
      </c>
      <c r="H319" s="9" t="s">
        <v>242</v>
      </c>
      <c r="I319" s="9" t="s">
        <v>94</v>
      </c>
      <c r="J319" s="9"/>
      <c r="K319" s="8" t="s">
        <v>1477</v>
      </c>
      <c r="L319" s="9" t="str">
        <f aca="false">"https://www.openstreetmap.org/?mlat="&amp;MID(A319,1,9)&amp;"&amp;mlon="&amp;MID(B319,1,8)&amp;"#map=18/"&amp;MID(A319,1,9)&amp;"/"&amp;MID(B319,1,8)</f>
        <v>https://www.openstreetmap.org/?mlat=53.08066&amp;mlon=8.94024#map=18/53.08066/8.94024</v>
      </c>
      <c r="M319" s="9" t="str">
        <f aca="false">"https://opentopomap.org/#marker=17/"&amp;MID(A319,1,9)&amp;"/"&amp;MID(B319,1,8)</f>
        <v>https://opentopomap.org/#marker=17/53.08066/8.94024</v>
      </c>
    </row>
    <row r="320" customFormat="false" ht="14.15" hidden="false" customHeight="true" outlineLevel="0" collapsed="false">
      <c r="A320" s="8" t="s">
        <v>1473</v>
      </c>
      <c r="B320" s="8" t="s">
        <v>1470</v>
      </c>
      <c r="C320" s="15" t="s">
        <v>1474</v>
      </c>
      <c r="D320" s="9" t="str">
        <f aca="false">"Rockwinkel "&amp;F320</f>
        <v>Rockwinkel 51a</v>
      </c>
      <c r="E320" s="9" t="str">
        <f aca="false">G320&amp;", "&amp;H320&amp;", "&amp;I320</f>
        <v>Thiele, Friedr., Wwe.</v>
      </c>
      <c r="F320" s="16" t="s">
        <v>1475</v>
      </c>
      <c r="G320" s="9" t="s">
        <v>1478</v>
      </c>
      <c r="H320" s="9" t="s">
        <v>483</v>
      </c>
      <c r="I320" s="9" t="s">
        <v>91</v>
      </c>
      <c r="J320" s="9"/>
      <c r="K320" s="8" t="s">
        <v>1477</v>
      </c>
      <c r="L320" s="9" t="str">
        <f aca="false">"https://www.openstreetmap.org/?mlat="&amp;MID(A320,1,9)&amp;"&amp;mlon="&amp;MID(B320,1,8)&amp;"#map=18/"&amp;MID(A320,1,9)&amp;"/"&amp;MID(B320,1,8)</f>
        <v>https://www.openstreetmap.org/?mlat=53.08066&amp;mlon=8.94024#map=18/53.08066/8.94024</v>
      </c>
      <c r="M320" s="9" t="str">
        <f aca="false">"https://opentopomap.org/#marker=17/"&amp;MID(A320,1,9)&amp;"/"&amp;MID(B320,1,8)</f>
        <v>https://opentopomap.org/#marker=17/53.08066/8.94024</v>
      </c>
    </row>
    <row r="321" customFormat="false" ht="14.15" hidden="false" customHeight="true" outlineLevel="0" collapsed="false">
      <c r="A321" s="8" t="s">
        <v>1479</v>
      </c>
      <c r="B321" s="8" t="s">
        <v>1470</v>
      </c>
      <c r="C321" s="15" t="s">
        <v>1480</v>
      </c>
      <c r="D321" s="9" t="str">
        <f aca="false">"Rockwinkel "&amp;F321</f>
        <v>Rockwinkel 51b</v>
      </c>
      <c r="E321" s="9" t="str">
        <f aca="false">G321&amp;", "&amp;H321&amp;", "&amp;I321</f>
        <v>Behrens, Alb., Arbeiter</v>
      </c>
      <c r="F321" s="16" t="s">
        <v>1481</v>
      </c>
      <c r="G321" s="9" t="s">
        <v>142</v>
      </c>
      <c r="H321" s="9" t="s">
        <v>841</v>
      </c>
      <c r="I321" s="9" t="s">
        <v>94</v>
      </c>
      <c r="J321" s="9"/>
      <c r="K321" s="8" t="s">
        <v>1482</v>
      </c>
      <c r="L321" s="9" t="str">
        <f aca="false">"https://www.openstreetmap.org/?mlat="&amp;MID(A321,1,9)&amp;"&amp;mlon="&amp;MID(B321,1,8)&amp;"#map=18/"&amp;MID(A321,1,9)&amp;"/"&amp;MID(B321,1,8)</f>
        <v>https://www.openstreetmap.org/?mlat=53.0806&amp;mlon=8.94024#map=18/53.0806/8.94024</v>
      </c>
      <c r="M321" s="9" t="str">
        <f aca="false">"https://opentopomap.org/#marker=17/"&amp;MID(A321,1,9)&amp;"/"&amp;MID(B321,1,8)</f>
        <v>https://opentopomap.org/#marker=17/53.0806/8.94024</v>
      </c>
    </row>
    <row r="322" customFormat="false" ht="14.15" hidden="false" customHeight="true" outlineLevel="0" collapsed="false">
      <c r="A322" s="8" t="s">
        <v>1483</v>
      </c>
      <c r="B322" s="8" t="s">
        <v>1484</v>
      </c>
      <c r="C322" s="15" t="s">
        <v>1485</v>
      </c>
      <c r="D322" s="9" t="str">
        <f aca="false">"Rockwinkel "&amp;F322</f>
        <v>Rockwinkel 52</v>
      </c>
      <c r="E322" s="9" t="str">
        <f aca="false">G322&amp;", "&amp;H322&amp;", "&amp;I322</f>
        <v>Jürgens, Diedr., Arbeiter</v>
      </c>
      <c r="F322" s="16" t="n">
        <v>52</v>
      </c>
      <c r="G322" s="9" t="s">
        <v>291</v>
      </c>
      <c r="H322" s="9" t="s">
        <v>96</v>
      </c>
      <c r="I322" s="9" t="s">
        <v>94</v>
      </c>
      <c r="J322" s="9"/>
      <c r="K322" s="8" t="s">
        <v>1486</v>
      </c>
      <c r="L322" s="9" t="str">
        <f aca="false">"https://www.openstreetmap.org/?mlat="&amp;MID(A322,1,9)&amp;"&amp;mlon="&amp;MID(B322,1,8)&amp;"#map=18/"&amp;MID(A322,1,9)&amp;"/"&amp;MID(B322,1,8)</f>
        <v>https://www.openstreetmap.org/?mlat=53.081456&amp;mlon=8.940215#map=18/53.081456/8.940215</v>
      </c>
      <c r="M322" s="9" t="str">
        <f aca="false">"https://opentopomap.org/#marker=17/"&amp;MID(A322,1,9)&amp;"/"&amp;MID(B322,1,8)</f>
        <v>https://opentopomap.org/#marker=17/53.081456/8.940215</v>
      </c>
    </row>
    <row r="323" customFormat="false" ht="14.15" hidden="false" customHeight="true" outlineLevel="0" collapsed="false">
      <c r="A323" s="8" t="s">
        <v>1487</v>
      </c>
      <c r="B323" s="8" t="s">
        <v>1488</v>
      </c>
      <c r="C323" s="15" t="s">
        <v>1485</v>
      </c>
      <c r="D323" s="9" t="str">
        <f aca="false">"Rockwinkel "&amp;F323</f>
        <v>Rockwinkel 52a</v>
      </c>
      <c r="E323" s="9" t="str">
        <f aca="false">G323&amp;", "&amp;H323&amp;", "&amp;I323</f>
        <v>Rolfs, Albert, Landmann</v>
      </c>
      <c r="F323" s="16" t="s">
        <v>1489</v>
      </c>
      <c r="G323" s="9" t="s">
        <v>1490</v>
      </c>
      <c r="H323" s="9" t="s">
        <v>269</v>
      </c>
      <c r="I323" s="9" t="s">
        <v>164</v>
      </c>
      <c r="J323" s="9"/>
      <c r="K323" s="8" t="s">
        <v>1491</v>
      </c>
      <c r="L323" s="9" t="str">
        <f aca="false">"https://www.openstreetmap.org/?mlat="&amp;MID(A323,1,9)&amp;"&amp;mlon="&amp;MID(B323,1,8)&amp;"#map=18/"&amp;MID(A323,1,9)&amp;"/"&amp;MID(B323,1,8)</f>
        <v>https://www.openstreetmap.org/?mlat=53.0814&amp;mlon=8.940214#map=18/53.0814/8.940214</v>
      </c>
      <c r="M323" s="9" t="str">
        <f aca="false">"https://opentopomap.org/#marker=17/"&amp;MID(A323,1,9)&amp;"/"&amp;MID(B323,1,8)</f>
        <v>https://opentopomap.org/#marker=17/53.0814/8.940214</v>
      </c>
    </row>
    <row r="324" customFormat="false" ht="14.15" hidden="false" customHeight="true" outlineLevel="0" collapsed="false">
      <c r="A324" s="8" t="s">
        <v>1492</v>
      </c>
      <c r="B324" s="8" t="s">
        <v>1493</v>
      </c>
      <c r="C324" s="15" t="s">
        <v>1494</v>
      </c>
      <c r="D324" s="9" t="str">
        <f aca="false">"Rockwinkel "&amp;F324</f>
        <v>Rockwinkel 53</v>
      </c>
      <c r="E324" s="9" t="str">
        <f aca="false">G324&amp;", "&amp;H324&amp;", "&amp;I324</f>
        <v>Meyer, Carsten, Landmann</v>
      </c>
      <c r="F324" s="16" t="n">
        <v>53</v>
      </c>
      <c r="G324" s="9" t="s">
        <v>241</v>
      </c>
      <c r="H324" s="9" t="s">
        <v>1495</v>
      </c>
      <c r="I324" s="9" t="s">
        <v>164</v>
      </c>
      <c r="J324" s="9"/>
      <c r="K324" s="8" t="s">
        <v>1496</v>
      </c>
      <c r="L324" s="9" t="str">
        <f aca="false">"https://www.openstreetmap.org/?mlat="&amp;MID(A324,1,9)&amp;"&amp;mlon="&amp;MID(B324,1,8)&amp;"#map=18/"&amp;MID(A324,1,9)&amp;"/"&amp;MID(B324,1,8)</f>
        <v>https://www.openstreetmap.org/?mlat=53.08146&amp;mlon=8.94137#map=18/53.08146/8.94137</v>
      </c>
      <c r="M324" s="9" t="str">
        <f aca="false">"https://opentopomap.org/#marker=17/"&amp;MID(A324,1,9)&amp;"/"&amp;MID(B324,1,8)</f>
        <v>https://opentopomap.org/#marker=17/53.08146/8.94137</v>
      </c>
    </row>
    <row r="325" customFormat="false" ht="14.15" hidden="false" customHeight="true" outlineLevel="0" collapsed="false">
      <c r="A325" s="8" t="s">
        <v>1492</v>
      </c>
      <c r="B325" s="8" t="s">
        <v>1493</v>
      </c>
      <c r="C325" s="15" t="s">
        <v>1494</v>
      </c>
      <c r="D325" s="9" t="str">
        <f aca="false">"Rockwinkel "&amp;F325</f>
        <v>Rockwinkel 53</v>
      </c>
      <c r="E325" s="9" t="str">
        <f aca="false">G325&amp;", "&amp;H325&amp;", "&amp;I325</f>
        <v>Meyer, Joh., Landmann</v>
      </c>
      <c r="F325" s="16" t="n">
        <v>53</v>
      </c>
      <c r="G325" s="9" t="s">
        <v>241</v>
      </c>
      <c r="H325" s="9" t="s">
        <v>143</v>
      </c>
      <c r="I325" s="9" t="s">
        <v>164</v>
      </c>
      <c r="J325" s="9"/>
      <c r="K325" s="8" t="s">
        <v>1496</v>
      </c>
      <c r="L325" s="9" t="str">
        <f aca="false">"https://www.openstreetmap.org/?mlat="&amp;MID(A325,1,9)&amp;"&amp;mlon="&amp;MID(B325,1,8)&amp;"#map=18/"&amp;MID(A325,1,9)&amp;"/"&amp;MID(B325,1,8)</f>
        <v>https://www.openstreetmap.org/?mlat=53.08146&amp;mlon=8.94137#map=18/53.08146/8.94137</v>
      </c>
      <c r="M325" s="9" t="str">
        <f aca="false">"https://opentopomap.org/#marker=17/"&amp;MID(A325,1,9)&amp;"/"&amp;MID(B325,1,8)</f>
        <v>https://opentopomap.org/#marker=17/53.08146/8.94137</v>
      </c>
    </row>
    <row r="326" customFormat="false" ht="14.15" hidden="false" customHeight="true" outlineLevel="0" collapsed="false">
      <c r="A326" s="8" t="s">
        <v>1497</v>
      </c>
      <c r="B326" s="8" t="s">
        <v>1498</v>
      </c>
      <c r="C326" s="15" t="s">
        <v>1499</v>
      </c>
      <c r="D326" s="9" t="str">
        <f aca="false">"Rockwinkel "&amp;F326</f>
        <v>Rockwinkel 54</v>
      </c>
      <c r="E326" s="9" t="str">
        <f aca="false">G326&amp;", "&amp;H326&amp;", "&amp;I326</f>
        <v>Kaars, Berend, Zimmermeister</v>
      </c>
      <c r="F326" s="16" t="n">
        <v>54</v>
      </c>
      <c r="G326" s="9" t="s">
        <v>375</v>
      </c>
      <c r="H326" s="9" t="s">
        <v>786</v>
      </c>
      <c r="I326" s="9" t="s">
        <v>1353</v>
      </c>
      <c r="J326" s="9"/>
      <c r="K326" s="8" t="s">
        <v>1500</v>
      </c>
      <c r="L326" s="9" t="str">
        <f aca="false">"https://www.openstreetmap.org/?mlat="&amp;MID(A326,1,9)&amp;"&amp;mlon="&amp;MID(B326,1,8)&amp;"#map=18/"&amp;MID(A326,1,9)&amp;"/"&amp;MID(B326,1,8)</f>
        <v>https://www.openstreetmap.org/?mlat=53.08222&amp;mlon=8.945474#map=18/53.08222/8.945474</v>
      </c>
      <c r="M326" s="9" t="str">
        <f aca="false">"https://opentopomap.org/#marker=17/"&amp;MID(A326,1,9)&amp;"/"&amp;MID(B326,1,8)</f>
        <v>https://opentopomap.org/#marker=17/53.08222/8.945474</v>
      </c>
    </row>
    <row r="327" customFormat="false" ht="14.15" hidden="false" customHeight="true" outlineLevel="0" collapsed="false">
      <c r="A327" s="8" t="s">
        <v>1497</v>
      </c>
      <c r="B327" s="8" t="s">
        <v>1498</v>
      </c>
      <c r="C327" s="15" t="s">
        <v>1499</v>
      </c>
      <c r="D327" s="9" t="str">
        <f aca="false">"Rockwinkel "&amp;F327</f>
        <v>Rockwinkel 54</v>
      </c>
      <c r="E327" s="9" t="str">
        <f aca="false">G327&amp;", "&amp;H327&amp;", "&amp;I327</f>
        <v>Tiedemann, F. A. H., Landmann</v>
      </c>
      <c r="F327" s="16" t="n">
        <v>54</v>
      </c>
      <c r="G327" s="9" t="s">
        <v>1501</v>
      </c>
      <c r="H327" s="9" t="s">
        <v>1502</v>
      </c>
      <c r="I327" s="9" t="s">
        <v>164</v>
      </c>
      <c r="J327" s="9"/>
      <c r="K327" s="8" t="s">
        <v>1500</v>
      </c>
      <c r="L327" s="9" t="str">
        <f aca="false">"https://www.openstreetmap.org/?mlat="&amp;MID(A327,1,9)&amp;"&amp;mlon="&amp;MID(B327,1,8)&amp;"#map=18/"&amp;MID(A327,1,9)&amp;"/"&amp;MID(B327,1,8)</f>
        <v>https://www.openstreetmap.org/?mlat=53.08222&amp;mlon=8.945474#map=18/53.08222/8.945474</v>
      </c>
      <c r="M327" s="9" t="str">
        <f aca="false">"https://opentopomap.org/#marker=17/"&amp;MID(A327,1,9)&amp;"/"&amp;MID(B327,1,8)</f>
        <v>https://opentopomap.org/#marker=17/53.08222/8.945474</v>
      </c>
    </row>
    <row r="328" customFormat="false" ht="14.15" hidden="false" customHeight="true" outlineLevel="0" collapsed="false">
      <c r="A328" s="8" t="s">
        <v>1503</v>
      </c>
      <c r="B328" s="8" t="s">
        <v>1504</v>
      </c>
      <c r="C328" s="17" t="s">
        <v>1505</v>
      </c>
      <c r="D328" s="9" t="str">
        <f aca="false">"Rockwinkel "&amp;F328</f>
        <v>Rockwinkel 55</v>
      </c>
      <c r="E328" s="9" t="str">
        <f aca="false">G328&amp;", "&amp;H328&amp;", "&amp;I328</f>
        <v>Bartels, Friedr., Bahnwärter a. D.</v>
      </c>
      <c r="F328" s="16" t="n">
        <v>55</v>
      </c>
      <c r="G328" s="9" t="s">
        <v>85</v>
      </c>
      <c r="H328" s="9" t="s">
        <v>483</v>
      </c>
      <c r="I328" s="9" t="s">
        <v>1506</v>
      </c>
      <c r="J328" s="9"/>
      <c r="K328" s="8" t="s">
        <v>1507</v>
      </c>
      <c r="L328" s="9" t="str">
        <f aca="false">"https://www.openstreetmap.org/?mlat="&amp;MID(A328,1,9)&amp;"&amp;mlon="&amp;MID(B328,1,8)&amp;"#map=18/"&amp;MID(A328,1,9)&amp;"/"&amp;MID(B328,1,8)</f>
        <v>https://www.openstreetmap.org/?mlat=53.082414&amp;mlon=8.949092#map=18/53.082414/8.949092</v>
      </c>
      <c r="M328" s="9" t="str">
        <f aca="false">"https://opentopomap.org/#marker=17/"&amp;MID(A328,1,9)&amp;"/"&amp;MID(B328,1,8)</f>
        <v>https://opentopomap.org/#marker=17/53.082414/8.949092</v>
      </c>
    </row>
    <row r="329" customFormat="false" ht="14.15" hidden="false" customHeight="true" outlineLevel="0" collapsed="false">
      <c r="A329" s="8" t="s">
        <v>1503</v>
      </c>
      <c r="B329" s="8" t="s">
        <v>1504</v>
      </c>
      <c r="C329" s="17" t="s">
        <v>1505</v>
      </c>
      <c r="D329" s="9" t="str">
        <f aca="false">"Rockwinkel "&amp;F329</f>
        <v>Rockwinkel 55</v>
      </c>
      <c r="E329" s="9" t="str">
        <f aca="false">G329&amp;", "&amp;H329&amp;", "&amp;I329</f>
        <v>Bartels, Joh., Arbeiter</v>
      </c>
      <c r="F329" s="16" t="n">
        <v>55</v>
      </c>
      <c r="G329" s="9" t="s">
        <v>85</v>
      </c>
      <c r="H329" s="9" t="s">
        <v>143</v>
      </c>
      <c r="I329" s="9" t="s">
        <v>94</v>
      </c>
      <c r="J329" s="9"/>
      <c r="K329" s="8" t="s">
        <v>1507</v>
      </c>
      <c r="L329" s="9" t="str">
        <f aca="false">"https://www.openstreetmap.org/?mlat="&amp;MID(A329,1,9)&amp;"&amp;mlon="&amp;MID(B329,1,8)&amp;"#map=18/"&amp;MID(A329,1,9)&amp;"/"&amp;MID(B329,1,8)</f>
        <v>https://www.openstreetmap.org/?mlat=53.082414&amp;mlon=8.949092#map=18/53.082414/8.949092</v>
      </c>
      <c r="M329" s="9" t="str">
        <f aca="false">"https://opentopomap.org/#marker=17/"&amp;MID(A329,1,9)&amp;"/"&amp;MID(B329,1,8)</f>
        <v>https://opentopomap.org/#marker=17/53.082414/8.949092</v>
      </c>
    </row>
    <row r="330" customFormat="false" ht="14.15" hidden="false" customHeight="true" outlineLevel="0" collapsed="false">
      <c r="A330" s="8" t="s">
        <v>1508</v>
      </c>
      <c r="B330" s="8" t="s">
        <v>1509</v>
      </c>
      <c r="C330" s="17" t="s">
        <v>1510</v>
      </c>
      <c r="D330" s="9" t="str">
        <f aca="false">"Rockwinkel "&amp;F330</f>
        <v>Rockwinkel 56</v>
      </c>
      <c r="E330" s="9" t="str">
        <f aca="false">G330&amp;", "&amp;H330&amp;", "&amp;I330</f>
        <v>Mattfeld, Louis, Drechsler</v>
      </c>
      <c r="F330" s="16" t="n">
        <v>56</v>
      </c>
      <c r="G330" s="9" t="s">
        <v>770</v>
      </c>
      <c r="H330" s="9" t="s">
        <v>1511</v>
      </c>
      <c r="I330" s="9" t="s">
        <v>1512</v>
      </c>
      <c r="J330" s="9"/>
      <c r="K330" s="8" t="s">
        <v>1513</v>
      </c>
      <c r="L330" s="9" t="str">
        <f aca="false">"https://www.openstreetmap.org/?mlat="&amp;MID(A330,1,9)&amp;"&amp;mlon="&amp;MID(B330,1,8)&amp;"#map=18/"&amp;MID(A330,1,9)&amp;"/"&amp;MID(B330,1,8)</f>
        <v>https://www.openstreetmap.org/?mlat=53.082756&amp;mlon=8.949101#map=18/53.082756/8.949101</v>
      </c>
      <c r="M330" s="9" t="str">
        <f aca="false">"https://opentopomap.org/#marker=17/"&amp;MID(A330,1,9)&amp;"/"&amp;MID(B330,1,8)</f>
        <v>https://opentopomap.org/#marker=17/53.082756/8.949101</v>
      </c>
    </row>
    <row r="331" customFormat="false" ht="14.15" hidden="false" customHeight="true" outlineLevel="0" collapsed="false">
      <c r="A331" s="8" t="s">
        <v>1508</v>
      </c>
      <c r="B331" s="8" t="s">
        <v>1509</v>
      </c>
      <c r="C331" s="17" t="s">
        <v>1510</v>
      </c>
      <c r="D331" s="9" t="str">
        <f aca="false">"Rockwinkel "&amp;F331</f>
        <v>Rockwinkel 56</v>
      </c>
      <c r="E331" s="9" t="str">
        <f aca="false">G331&amp;", "&amp;H331&amp;", "&amp;I331</f>
        <v>Plate, Friedr., Zimmermann</v>
      </c>
      <c r="F331" s="16" t="n">
        <v>56</v>
      </c>
      <c r="G331" s="9" t="s">
        <v>1251</v>
      </c>
      <c r="H331" s="9" t="s">
        <v>483</v>
      </c>
      <c r="I331" s="9" t="s">
        <v>137</v>
      </c>
      <c r="J331" s="9"/>
      <c r="K331" s="8" t="s">
        <v>1513</v>
      </c>
      <c r="L331" s="9" t="str">
        <f aca="false">"https://www.openstreetmap.org/?mlat="&amp;MID(A331,1,9)&amp;"&amp;mlon="&amp;MID(B331,1,8)&amp;"#map=18/"&amp;MID(A331,1,9)&amp;"/"&amp;MID(B331,1,8)</f>
        <v>https://www.openstreetmap.org/?mlat=53.082756&amp;mlon=8.949101#map=18/53.082756/8.949101</v>
      </c>
      <c r="M331" s="9" t="str">
        <f aca="false">"https://opentopomap.org/#marker=17/"&amp;MID(A331,1,9)&amp;"/"&amp;MID(B331,1,8)</f>
        <v>https://opentopomap.org/#marker=17/53.082756/8.949101</v>
      </c>
    </row>
    <row r="332" customFormat="false" ht="14.15" hidden="false" customHeight="true" outlineLevel="0" collapsed="false">
      <c r="A332" s="8" t="s">
        <v>1514</v>
      </c>
      <c r="B332" s="8" t="s">
        <v>1515</v>
      </c>
      <c r="C332" s="17" t="s">
        <v>1516</v>
      </c>
      <c r="D332" s="9" t="str">
        <f aca="false">"Rockwinkel "&amp;F332</f>
        <v>Rockwinkel 57</v>
      </c>
      <c r="E332" s="9" t="str">
        <f aca="false">G332&amp;", "&amp;H332&amp;", "&amp;I332</f>
        <v>Frese, Diedr., Bahnarbeiter</v>
      </c>
      <c r="F332" s="16" t="n">
        <v>57</v>
      </c>
      <c r="G332" s="9" t="s">
        <v>883</v>
      </c>
      <c r="H332" s="9" t="s">
        <v>96</v>
      </c>
      <c r="I332" s="9" t="s">
        <v>1103</v>
      </c>
      <c r="J332" s="9"/>
      <c r="K332" s="8" t="s">
        <v>1517</v>
      </c>
      <c r="L332" s="9" t="str">
        <f aca="false">"https://www.openstreetmap.org/?mlat="&amp;MID(A332,1,9)&amp;"&amp;mlon="&amp;MID(B332,1,8)&amp;"#map=18/"&amp;MID(A332,1,9)&amp;"/"&amp;MID(B332,1,8)</f>
        <v>https://www.openstreetmap.org/?mlat=53.083187&amp;mlon=8.94915#map=18/53.083187/8.94915</v>
      </c>
      <c r="M332" s="9" t="str">
        <f aca="false">"https://opentopomap.org/#marker=17/"&amp;MID(A332,1,9)&amp;"/"&amp;MID(B332,1,8)</f>
        <v>https://opentopomap.org/#marker=17/53.083187/8.94915</v>
      </c>
    </row>
    <row r="333" customFormat="false" ht="14.15" hidden="false" customHeight="true" outlineLevel="0" collapsed="false">
      <c r="A333" s="8" t="s">
        <v>1518</v>
      </c>
      <c r="B333" s="8" t="s">
        <v>1519</v>
      </c>
      <c r="C333" s="15" t="s">
        <v>1520</v>
      </c>
      <c r="D333" s="9" t="str">
        <f aca="false">"Rockwinkel "&amp;F333</f>
        <v>Rockwinkel 57a</v>
      </c>
      <c r="E333" s="9" t="str">
        <f aca="false">G333&amp;", "&amp;H333&amp;", "&amp;I333</f>
        <v>Rotermund, Joh., Bahnarbeiter</v>
      </c>
      <c r="F333" s="16" t="s">
        <v>1521</v>
      </c>
      <c r="G333" s="9" t="s">
        <v>1522</v>
      </c>
      <c r="H333" s="9" t="s">
        <v>143</v>
      </c>
      <c r="I333" s="9" t="s">
        <v>1103</v>
      </c>
      <c r="J333" s="9"/>
      <c r="K333" s="8" t="s">
        <v>1523</v>
      </c>
      <c r="L333" s="9" t="str">
        <f aca="false">"https://www.openstreetmap.org/?mlat="&amp;MID(A333,1,9)&amp;"&amp;mlon="&amp;MID(B333,1,8)&amp;"#map=18/"&amp;MID(A333,1,9)&amp;"/"&amp;MID(B333,1,8)</f>
        <v>https://www.openstreetmap.org/?mlat=53.083329&amp;mlon=8.949291#map=18/53.083329/8.949291</v>
      </c>
      <c r="M333" s="9" t="str">
        <f aca="false">"https://opentopomap.org/#marker=17/"&amp;MID(A333,1,9)&amp;"/"&amp;MID(B333,1,8)</f>
        <v>https://opentopomap.org/#marker=17/53.083329/8.949291</v>
      </c>
    </row>
    <row r="334" customFormat="false" ht="14.15" hidden="false" customHeight="true" outlineLevel="0" collapsed="false">
      <c r="A334" s="8" t="s">
        <v>1524</v>
      </c>
      <c r="B334" s="8" t="s">
        <v>1525</v>
      </c>
      <c r="C334" s="15" t="s">
        <v>1526</v>
      </c>
      <c r="D334" s="9" t="str">
        <f aca="false">"Rockwinkel "&amp;F334</f>
        <v>Rockwinkel 57b</v>
      </c>
      <c r="E334" s="9" t="str">
        <f aca="false">G334&amp;", "&amp;H334&amp;", "&amp;I334</f>
        <v>Rohlfs, Friedr., Arbeiter</v>
      </c>
      <c r="F334" s="16" t="s">
        <v>1527</v>
      </c>
      <c r="G334" s="9" t="s">
        <v>916</v>
      </c>
      <c r="H334" s="9" t="s">
        <v>483</v>
      </c>
      <c r="I334" s="9" t="s">
        <v>94</v>
      </c>
      <c r="J334" s="9"/>
      <c r="K334" s="8" t="s">
        <v>1528</v>
      </c>
      <c r="L334" s="9" t="str">
        <f aca="false">"https://www.openstreetmap.org/?mlat="&amp;MID(A334,1,9)&amp;"&amp;mlon="&amp;MID(B334,1,8)&amp;"#map=18/"&amp;MID(A334,1,9)&amp;"/"&amp;MID(B334,1,8)</f>
        <v>https://www.openstreetmap.org/?mlat=53.083394&amp;mlon=8.949265#map=18/53.083394/8.949265</v>
      </c>
      <c r="M334" s="9" t="str">
        <f aca="false">"https://opentopomap.org/#marker=17/"&amp;MID(A334,1,9)&amp;"/"&amp;MID(B334,1,8)</f>
        <v>https://opentopomap.org/#marker=17/53.083394/8.949265</v>
      </c>
    </row>
    <row r="335" customFormat="false" ht="14.15" hidden="false" customHeight="true" outlineLevel="0" collapsed="false">
      <c r="A335" s="8" t="s">
        <v>1529</v>
      </c>
      <c r="B335" s="8" t="s">
        <v>1530</v>
      </c>
      <c r="C335" s="17" t="s">
        <v>1531</v>
      </c>
      <c r="D335" s="9" t="str">
        <f aca="false">"Rockwinkel "&amp;F335</f>
        <v>Rockwinkel 58</v>
      </c>
      <c r="E335" s="9" t="str">
        <f aca="false">G335&amp;", "&amp;H335&amp;", "&amp;I335</f>
        <v>Bartels, Christ., Tischler</v>
      </c>
      <c r="F335" s="16" t="n">
        <v>58</v>
      </c>
      <c r="G335" s="9" t="s">
        <v>85</v>
      </c>
      <c r="H335" s="9" t="s">
        <v>1532</v>
      </c>
      <c r="I335" s="9" t="s">
        <v>835</v>
      </c>
      <c r="J335" s="9"/>
      <c r="K335" s="8" t="s">
        <v>1533</v>
      </c>
      <c r="L335" s="9" t="str">
        <f aca="false">"https://www.openstreetmap.org/?mlat="&amp;MID(A335,1,9)&amp;"&amp;mlon="&amp;MID(B335,1,8)&amp;"#map=18/"&amp;MID(A335,1,9)&amp;"/"&amp;MID(B335,1,8)</f>
        <v>https://www.openstreetmap.org/?mlat=53.083596&amp;mlon=8.94918#map=18/53.083596/8.94918</v>
      </c>
      <c r="M335" s="9" t="str">
        <f aca="false">"https://opentopomap.org/#marker=17/"&amp;MID(A335,1,9)&amp;"/"&amp;MID(B335,1,8)</f>
        <v>https://opentopomap.org/#marker=17/53.083596/8.94918</v>
      </c>
    </row>
    <row r="336" customFormat="false" ht="14.15" hidden="false" customHeight="true" outlineLevel="0" collapsed="false">
      <c r="A336" s="8" t="s">
        <v>1534</v>
      </c>
      <c r="B336" s="8" t="s">
        <v>1535</v>
      </c>
      <c r="C336" s="15" t="s">
        <v>1536</v>
      </c>
      <c r="D336" s="9" t="str">
        <f aca="false">"Rockwinkel "&amp;F336</f>
        <v>Rockwinkel 59</v>
      </c>
      <c r="E336" s="9" t="str">
        <f aca="false">G336&amp;", "&amp;H336&amp;", "&amp;I336</f>
        <v>Behrens, Joh. Gerh., Landmann</v>
      </c>
      <c r="F336" s="16" t="n">
        <v>59</v>
      </c>
      <c r="G336" s="9" t="s">
        <v>142</v>
      </c>
      <c r="H336" s="9" t="s">
        <v>1537</v>
      </c>
      <c r="I336" s="9" t="s">
        <v>164</v>
      </c>
      <c r="J336" s="9"/>
      <c r="K336" s="8" t="s">
        <v>1538</v>
      </c>
      <c r="L336" s="9" t="str">
        <f aca="false">"https://www.openstreetmap.org/?mlat="&amp;MID(A336,1,9)&amp;"&amp;mlon="&amp;MID(B336,1,8)&amp;"#map=18/"&amp;MID(A336,1,9)&amp;"/"&amp;MID(B336,1,8)</f>
        <v>https://www.openstreetmap.org/?mlat=53.083264&amp;mlon=8.947508#map=18/53.083264/8.947508</v>
      </c>
      <c r="M336" s="9" t="str">
        <f aca="false">"https://opentopomap.org/#marker=17/"&amp;MID(A336,1,9)&amp;"/"&amp;MID(B336,1,8)</f>
        <v>https://opentopomap.org/#marker=17/53.083264/8.947508</v>
      </c>
    </row>
    <row r="337" customFormat="false" ht="14.15" hidden="false" customHeight="true" outlineLevel="0" collapsed="false">
      <c r="A337" s="8" t="s">
        <v>1539</v>
      </c>
      <c r="B337" s="8" t="s">
        <v>1540</v>
      </c>
      <c r="C337" s="15" t="s">
        <v>1541</v>
      </c>
      <c r="D337" s="9" t="str">
        <f aca="false">"Rockwinkel "&amp;F337</f>
        <v>Rockwinkel 60</v>
      </c>
      <c r="E337" s="9" t="str">
        <f aca="false">G337&amp;", "&amp;H337&amp;", "&amp;I337</f>
        <v>Junge, Herm., Landmann</v>
      </c>
      <c r="F337" s="16" t="n">
        <v>60</v>
      </c>
      <c r="G337" s="9" t="s">
        <v>576</v>
      </c>
      <c r="H337" s="9" t="s">
        <v>409</v>
      </c>
      <c r="I337" s="9" t="s">
        <v>164</v>
      </c>
      <c r="J337" s="9"/>
      <c r="K337" s="8" t="s">
        <v>1542</v>
      </c>
      <c r="L337" s="9" t="str">
        <f aca="false">"https://www.openstreetmap.org/?mlat="&amp;MID(A337,1,9)&amp;"&amp;mlon="&amp;MID(B337,1,8)&amp;"#map=18/"&amp;MID(A337,1,9)&amp;"/"&amp;MID(B337,1,8)</f>
        <v>https://www.openstreetmap.org/?mlat=53.083815&amp;mlon=8.946831#map=18/53.083815/8.946831</v>
      </c>
      <c r="M337" s="9" t="str">
        <f aca="false">"https://opentopomap.org/#marker=17/"&amp;MID(A337,1,9)&amp;"/"&amp;MID(B337,1,8)</f>
        <v>https://opentopomap.org/#marker=17/53.083815/8.946831</v>
      </c>
    </row>
    <row r="338" customFormat="false" ht="14.15" hidden="false" customHeight="true" outlineLevel="0" collapsed="false">
      <c r="A338" s="8" t="s">
        <v>1539</v>
      </c>
      <c r="B338" s="8" t="s">
        <v>1540</v>
      </c>
      <c r="C338" s="15" t="s">
        <v>1541</v>
      </c>
      <c r="D338" s="9" t="str">
        <f aca="false">"Rockwinkel "&amp;F338</f>
        <v>Rockwinkel 60</v>
      </c>
      <c r="E338" s="9" t="str">
        <f aca="false">G338&amp;", "&amp;H338&amp;", "&amp;I338</f>
        <v>Peters, W., Arbeiter</v>
      </c>
      <c r="F338" s="16" t="n">
        <v>60</v>
      </c>
      <c r="G338" s="9" t="s">
        <v>1543</v>
      </c>
      <c r="H338" s="9" t="s">
        <v>559</v>
      </c>
      <c r="I338" s="9" t="s">
        <v>94</v>
      </c>
      <c r="J338" s="9"/>
      <c r="K338" s="8" t="s">
        <v>1542</v>
      </c>
      <c r="L338" s="9" t="str">
        <f aca="false">"https://www.openstreetmap.org/?mlat="&amp;MID(A338,1,9)&amp;"&amp;mlon="&amp;MID(B338,1,8)&amp;"#map=18/"&amp;MID(A338,1,9)&amp;"/"&amp;MID(B338,1,8)</f>
        <v>https://www.openstreetmap.org/?mlat=53.083815&amp;mlon=8.946831#map=18/53.083815/8.946831</v>
      </c>
      <c r="M338" s="9" t="str">
        <f aca="false">"https://opentopomap.org/#marker=17/"&amp;MID(A338,1,9)&amp;"/"&amp;MID(B338,1,8)</f>
        <v>https://opentopomap.org/#marker=17/53.083815/8.946831</v>
      </c>
    </row>
    <row r="339" customFormat="false" ht="14.15" hidden="false" customHeight="true" outlineLevel="0" collapsed="false">
      <c r="A339" s="8" t="s">
        <v>1544</v>
      </c>
      <c r="B339" s="8" t="s">
        <v>1545</v>
      </c>
      <c r="C339" s="15" t="s">
        <v>1546</v>
      </c>
      <c r="D339" s="9" t="str">
        <f aca="false">"Rockwinkel "&amp;F339</f>
        <v>Rockwinkel 60c</v>
      </c>
      <c r="E339" s="9" t="str">
        <f aca="false">G339&amp;", "&amp;H339&amp;", "&amp;I339</f>
        <v>Wieters, Heinr., Arbeiter</v>
      </c>
      <c r="F339" s="16" t="s">
        <v>1547</v>
      </c>
      <c r="G339" s="9" t="s">
        <v>1548</v>
      </c>
      <c r="H339" s="9" t="s">
        <v>102</v>
      </c>
      <c r="I339" s="9" t="s">
        <v>94</v>
      </c>
      <c r="J339" s="9"/>
      <c r="K339" s="8" t="s">
        <v>1549</v>
      </c>
      <c r="L339" s="9" t="str">
        <f aca="false">"https://www.openstreetmap.org/?mlat="&amp;MID(A339,1,9)&amp;"&amp;mlon="&amp;MID(B339,1,8)&amp;"#map=18/"&amp;MID(A339,1,9)&amp;"/"&amp;MID(B339,1,8)</f>
        <v>https://www.openstreetmap.org/?mlat=53.0846&amp;mlon=8.94909#map=18/53.0846/8.94909</v>
      </c>
      <c r="M339" s="9" t="str">
        <f aca="false">"https://opentopomap.org/#marker=17/"&amp;MID(A339,1,9)&amp;"/"&amp;MID(B339,1,8)</f>
        <v>https://opentopomap.org/#marker=17/53.0846/8.94909</v>
      </c>
    </row>
    <row r="340" customFormat="false" ht="14.15" hidden="false" customHeight="true" outlineLevel="0" collapsed="false">
      <c r="A340" s="8" t="s">
        <v>1550</v>
      </c>
      <c r="B340" s="8" t="s">
        <v>818</v>
      </c>
      <c r="C340" s="15" t="s">
        <v>1551</v>
      </c>
      <c r="D340" s="9" t="str">
        <f aca="false">"Rockwinkel "&amp;F340</f>
        <v>Rockwinkel 60d</v>
      </c>
      <c r="E340" s="9" t="str">
        <f aca="false">G340&amp;", "&amp;H340&amp;", "&amp;I340</f>
        <v>Pohlmann, W., Maurer</v>
      </c>
      <c r="F340" s="16" t="s">
        <v>1552</v>
      </c>
      <c r="G340" s="9" t="s">
        <v>1553</v>
      </c>
      <c r="H340" s="9" t="s">
        <v>559</v>
      </c>
      <c r="I340" s="9" t="s">
        <v>727</v>
      </c>
      <c r="J340" s="9"/>
      <c r="K340" s="8" t="s">
        <v>1554</v>
      </c>
      <c r="L340" s="9" t="str">
        <f aca="false">"https://www.openstreetmap.org/?mlat="&amp;MID(A340,1,9)&amp;"&amp;mlon="&amp;MID(B340,1,8)&amp;"#map=18/"&amp;MID(A340,1,9)&amp;"/"&amp;MID(B340,1,8)</f>
        <v>https://www.openstreetmap.org/?mlat=53.08388&amp;mlon=8.94897#map=18/53.08388/8.94897</v>
      </c>
      <c r="M340" s="9" t="str">
        <f aca="false">"https://opentopomap.org/#marker=17/"&amp;MID(A340,1,9)&amp;"/"&amp;MID(B340,1,8)</f>
        <v>https://opentopomap.org/#marker=17/53.08388/8.94897</v>
      </c>
    </row>
    <row r="341" customFormat="false" ht="14.15" hidden="false" customHeight="true" outlineLevel="0" collapsed="false">
      <c r="A341" s="8" t="s">
        <v>1555</v>
      </c>
      <c r="B341" s="8" t="s">
        <v>1556</v>
      </c>
      <c r="C341" s="15" t="s">
        <v>1557</v>
      </c>
      <c r="D341" s="9" t="str">
        <f aca="false">"Rockwinkel "&amp;F341</f>
        <v>Rockwinkel 60e</v>
      </c>
      <c r="E341" s="9" t="str">
        <f aca="false">G341&amp;", "&amp;H341&amp;", "&amp;I341</f>
        <v>Cordes, Joh., Arbeiter</v>
      </c>
      <c r="F341" s="16" t="s">
        <v>1558</v>
      </c>
      <c r="G341" s="9" t="s">
        <v>1559</v>
      </c>
      <c r="H341" s="9" t="s">
        <v>143</v>
      </c>
      <c r="I341" s="9" t="s">
        <v>94</v>
      </c>
      <c r="J341" s="9"/>
      <c r="K341" s="8" t="s">
        <v>1560</v>
      </c>
      <c r="L341" s="9" t="str">
        <f aca="false">"https://www.openstreetmap.org/?mlat="&amp;MID(A341,1,9)&amp;"&amp;mlon="&amp;MID(B341,1,8)&amp;"#map=18/"&amp;MID(A341,1,9)&amp;"/"&amp;MID(B341,1,8)</f>
        <v>https://www.openstreetmap.org/?mlat=53.085024&amp;mlon=8.947592#map=18/53.085024/8.947592</v>
      </c>
      <c r="M341" s="9" t="str">
        <f aca="false">"https://opentopomap.org/#marker=17/"&amp;MID(A341,1,9)&amp;"/"&amp;MID(B341,1,8)</f>
        <v>https://opentopomap.org/#marker=17/53.085024/8.947592</v>
      </c>
    </row>
    <row r="342" customFormat="false" ht="14.15" hidden="false" customHeight="true" outlineLevel="0" collapsed="false">
      <c r="A342" s="8" t="s">
        <v>1555</v>
      </c>
      <c r="B342" s="8" t="s">
        <v>1556</v>
      </c>
      <c r="C342" s="15" t="s">
        <v>1557</v>
      </c>
      <c r="D342" s="9" t="str">
        <f aca="false">"Rockwinkel "&amp;F342</f>
        <v>Rockwinkel 60e</v>
      </c>
      <c r="E342" s="9" t="str">
        <f aca="false">G342&amp;", "&amp;H342&amp;", "&amp;I342</f>
        <v>Nöthig, Ernst, Arbeiter</v>
      </c>
      <c r="F342" s="16" t="s">
        <v>1558</v>
      </c>
      <c r="G342" s="9" t="s">
        <v>1561</v>
      </c>
      <c r="H342" s="9" t="s">
        <v>1562</v>
      </c>
      <c r="I342" s="9" t="s">
        <v>94</v>
      </c>
      <c r="J342" s="9"/>
      <c r="K342" s="8" t="s">
        <v>1560</v>
      </c>
      <c r="L342" s="9" t="str">
        <f aca="false">"https://www.openstreetmap.org/?mlat="&amp;MID(A342,1,9)&amp;"&amp;mlon="&amp;MID(B342,1,8)&amp;"#map=18/"&amp;MID(A342,1,9)&amp;"/"&amp;MID(B342,1,8)</f>
        <v>https://www.openstreetmap.org/?mlat=53.085024&amp;mlon=8.947592#map=18/53.085024/8.947592</v>
      </c>
      <c r="M342" s="9" t="str">
        <f aca="false">"https://opentopomap.org/#marker=17/"&amp;MID(A342,1,9)&amp;"/"&amp;MID(B342,1,8)</f>
        <v>https://opentopomap.org/#marker=17/53.085024/8.947592</v>
      </c>
    </row>
    <row r="343" customFormat="false" ht="14.15" hidden="false" customHeight="true" outlineLevel="0" collapsed="false">
      <c r="A343" s="8" t="s">
        <v>1563</v>
      </c>
      <c r="B343" s="8" t="s">
        <v>1564</v>
      </c>
      <c r="C343" s="15" t="s">
        <v>1565</v>
      </c>
      <c r="D343" s="9" t="str">
        <f aca="false">"Rockwinkel "&amp;F343</f>
        <v>Rockwinkel 61</v>
      </c>
      <c r="E343" s="9" t="str">
        <f aca="false">G343&amp;", "&amp;H343&amp;", "&amp;I343</f>
        <v>Blome, C., Maurer</v>
      </c>
      <c r="F343" s="16" t="n">
        <v>61</v>
      </c>
      <c r="G343" s="9" t="s">
        <v>354</v>
      </c>
      <c r="H343" s="9" t="s">
        <v>93</v>
      </c>
      <c r="I343" s="9" t="s">
        <v>727</v>
      </c>
      <c r="J343" s="9"/>
      <c r="K343" s="8" t="s">
        <v>1566</v>
      </c>
      <c r="L343" s="9" t="str">
        <f aca="false">"https://www.openstreetmap.org/?mlat="&amp;MID(A343,1,9)&amp;"&amp;mlon="&amp;MID(B343,1,8)&amp;"#map=18/"&amp;MID(A343,1,9)&amp;"/"&amp;MID(B343,1,8)</f>
        <v>https://www.openstreetmap.org/?mlat=53.08301&amp;mlon=8.94614#map=18/53.08301/8.94614</v>
      </c>
      <c r="M343" s="9" t="str">
        <f aca="false">"https://opentopomap.org/#marker=17/"&amp;MID(A343,1,9)&amp;"/"&amp;MID(B343,1,8)</f>
        <v>https://opentopomap.org/#marker=17/53.08301/8.94614</v>
      </c>
    </row>
    <row r="344" customFormat="false" ht="14.15" hidden="false" customHeight="true" outlineLevel="0" collapsed="false">
      <c r="A344" s="8" t="s">
        <v>1563</v>
      </c>
      <c r="B344" s="8" t="s">
        <v>1564</v>
      </c>
      <c r="C344" s="15" t="s">
        <v>1565</v>
      </c>
      <c r="D344" s="9" t="str">
        <f aca="false">"Rockwinkel "&amp;F344</f>
        <v>Rockwinkel 61</v>
      </c>
      <c r="E344" s="9" t="str">
        <f aca="false">G344&amp;", "&amp;H344&amp;", "&amp;I344</f>
        <v>Blome, Hermann, Maurer</v>
      </c>
      <c r="F344" s="16" t="n">
        <v>61</v>
      </c>
      <c r="G344" s="9" t="s">
        <v>354</v>
      </c>
      <c r="H344" s="9" t="s">
        <v>693</v>
      </c>
      <c r="I344" s="9" t="s">
        <v>727</v>
      </c>
      <c r="J344" s="9"/>
      <c r="K344" s="8" t="s">
        <v>1566</v>
      </c>
      <c r="L344" s="9" t="str">
        <f aca="false">"https://www.openstreetmap.org/?mlat="&amp;MID(A344,1,9)&amp;"&amp;mlon="&amp;MID(B344,1,8)&amp;"#map=18/"&amp;MID(A344,1,9)&amp;"/"&amp;MID(B344,1,8)</f>
        <v>https://www.openstreetmap.org/?mlat=53.08301&amp;mlon=8.94614#map=18/53.08301/8.94614</v>
      </c>
      <c r="M344" s="9" t="str">
        <f aca="false">"https://opentopomap.org/#marker=17/"&amp;MID(A344,1,9)&amp;"/"&amp;MID(B344,1,8)</f>
        <v>https://opentopomap.org/#marker=17/53.08301/8.94614</v>
      </c>
    </row>
    <row r="345" customFormat="false" ht="14.15" hidden="false" customHeight="true" outlineLevel="0" collapsed="false">
      <c r="A345" s="8" t="s">
        <v>1563</v>
      </c>
      <c r="B345" s="8" t="s">
        <v>1564</v>
      </c>
      <c r="C345" s="15" t="s">
        <v>1565</v>
      </c>
      <c r="D345" s="9" t="str">
        <f aca="false">"Rockwinkel "&amp;F345</f>
        <v>Rockwinkel 61</v>
      </c>
      <c r="E345" s="9" t="str">
        <f aca="false">G345&amp;", "&amp;H345&amp;", "&amp;I345</f>
        <v>Schnier, H., Maurer</v>
      </c>
      <c r="F345" s="16" t="n">
        <v>61</v>
      </c>
      <c r="G345" s="9" t="s">
        <v>1327</v>
      </c>
      <c r="H345" s="9" t="s">
        <v>109</v>
      </c>
      <c r="I345" s="9" t="s">
        <v>727</v>
      </c>
      <c r="J345" s="9"/>
      <c r="K345" s="8" t="s">
        <v>1566</v>
      </c>
      <c r="L345" s="9" t="str">
        <f aca="false">"https://www.openstreetmap.org/?mlat="&amp;MID(A345,1,9)&amp;"&amp;mlon="&amp;MID(B345,1,8)&amp;"#map=18/"&amp;MID(A345,1,9)&amp;"/"&amp;MID(B345,1,8)</f>
        <v>https://www.openstreetmap.org/?mlat=53.08301&amp;mlon=8.94614#map=18/53.08301/8.94614</v>
      </c>
      <c r="M345" s="9" t="str">
        <f aca="false">"https://opentopomap.org/#marker=17/"&amp;MID(A345,1,9)&amp;"/"&amp;MID(B345,1,8)</f>
        <v>https://opentopomap.org/#marker=17/53.08301/8.94614</v>
      </c>
    </row>
    <row r="346" customFormat="false" ht="14.15" hidden="false" customHeight="true" outlineLevel="0" collapsed="false">
      <c r="A346" s="8" t="s">
        <v>1567</v>
      </c>
      <c r="B346" s="8" t="s">
        <v>1568</v>
      </c>
      <c r="C346" s="15" t="s">
        <v>1569</v>
      </c>
      <c r="D346" s="9" t="str">
        <f aca="false">"Rockwinkel "&amp;F346</f>
        <v>Rockwinkel 61b</v>
      </c>
      <c r="E346" s="9" t="str">
        <f aca="false">G346&amp;", "&amp;H346&amp;", "&amp;I346</f>
        <v>Brand, Joh., Arbeiter</v>
      </c>
      <c r="F346" s="16" t="s">
        <v>1570</v>
      </c>
      <c r="G346" s="9" t="s">
        <v>1571</v>
      </c>
      <c r="H346" s="9" t="s">
        <v>143</v>
      </c>
      <c r="I346" s="9" t="s">
        <v>94</v>
      </c>
      <c r="J346" s="9"/>
      <c r="K346" s="8" t="s">
        <v>1572</v>
      </c>
      <c r="L346" s="9" t="str">
        <f aca="false">"https://www.openstreetmap.org/?mlat="&amp;MID(A346,1,9)&amp;"&amp;mlon="&amp;MID(B346,1,8)&amp;"#map=18/"&amp;MID(A346,1,9)&amp;"/"&amp;MID(B346,1,8)</f>
        <v>https://www.openstreetmap.org/?mlat=53.083183&amp;mlon=8.945636#map=18/53.083183/8.945636</v>
      </c>
      <c r="M346" s="9" t="str">
        <f aca="false">"https://opentopomap.org/#marker=17/"&amp;MID(A346,1,9)&amp;"/"&amp;MID(B346,1,8)</f>
        <v>https://opentopomap.org/#marker=17/53.083183/8.945636</v>
      </c>
    </row>
    <row r="347" customFormat="false" ht="14.15" hidden="false" customHeight="true" outlineLevel="0" collapsed="false">
      <c r="A347" s="8" t="s">
        <v>1573</v>
      </c>
      <c r="B347" s="8" t="s">
        <v>1574</v>
      </c>
      <c r="C347" s="15" t="s">
        <v>1575</v>
      </c>
      <c r="D347" s="9" t="str">
        <f aca="false">"Rockwinkel "&amp;F347</f>
        <v>Rockwinkel 62</v>
      </c>
      <c r="E347" s="9" t="str">
        <f aca="false">G347&amp;", "&amp;H347&amp;", "&amp;I347</f>
        <v>Rotermund, Wilh., Arbeiter</v>
      </c>
      <c r="F347" s="16" t="n">
        <v>62</v>
      </c>
      <c r="G347" s="9" t="s">
        <v>1522</v>
      </c>
      <c r="H347" s="9" t="s">
        <v>216</v>
      </c>
      <c r="I347" s="9" t="s">
        <v>94</v>
      </c>
      <c r="J347" s="9"/>
      <c r="K347" s="8" t="s">
        <v>1576</v>
      </c>
      <c r="L347" s="9" t="str">
        <f aca="false">"https://www.openstreetmap.org/?mlat="&amp;MID(A347,1,9)&amp;"&amp;mlon="&amp;MID(B347,1,8)&amp;"#map=18/"&amp;MID(A347,1,9)&amp;"/"&amp;MID(B347,1,8)</f>
        <v>https://www.openstreetmap.org/?mlat=53.082967&amp;mlon=8.944778#map=18/53.082967/8.944778</v>
      </c>
      <c r="M347" s="9" t="str">
        <f aca="false">"https://opentopomap.org/#marker=17/"&amp;MID(A347,1,9)&amp;"/"&amp;MID(B347,1,8)</f>
        <v>https://opentopomap.org/#marker=17/53.082967/8.944778</v>
      </c>
    </row>
    <row r="348" customFormat="false" ht="14.15" hidden="false" customHeight="true" outlineLevel="0" collapsed="false">
      <c r="A348" s="8" t="s">
        <v>1577</v>
      </c>
      <c r="B348" s="8" t="s">
        <v>1578</v>
      </c>
      <c r="C348" s="15" t="s">
        <v>1579</v>
      </c>
      <c r="D348" s="9" t="str">
        <f aca="false">"Rockwinkel "&amp;F348</f>
        <v>Rockwinkel 62a</v>
      </c>
      <c r="E348" s="9" t="str">
        <f aca="false">G348&amp;", "&amp;H348&amp;", "&amp;I348</f>
        <v>Döding, W., Arbeiter</v>
      </c>
      <c r="F348" s="16" t="s">
        <v>674</v>
      </c>
      <c r="G348" s="9" t="s">
        <v>1580</v>
      </c>
      <c r="H348" s="9" t="s">
        <v>559</v>
      </c>
      <c r="I348" s="9" t="s">
        <v>94</v>
      </c>
      <c r="J348" s="9"/>
      <c r="K348" s="8" t="s">
        <v>1581</v>
      </c>
      <c r="L348" s="9" t="str">
        <f aca="false">"https://www.openstreetmap.org/?mlat="&amp;MID(A348,1,9)&amp;"&amp;mlon="&amp;MID(B348,1,8)&amp;"#map=18/"&amp;MID(A348,1,9)&amp;"/"&amp;MID(B348,1,8)</f>
        <v>https://www.openstreetmap.org/?mlat=53.082942&amp;mlon=8.944682#map=18/53.082942/8.944682</v>
      </c>
      <c r="M348" s="9" t="str">
        <f aca="false">"https://opentopomap.org/#marker=17/"&amp;MID(A348,1,9)&amp;"/"&amp;MID(B348,1,8)</f>
        <v>https://opentopomap.org/#marker=17/53.082942/8.944682</v>
      </c>
    </row>
    <row r="349" customFormat="false" ht="14.15" hidden="false" customHeight="true" outlineLevel="0" collapsed="false">
      <c r="A349" s="8" t="s">
        <v>1582</v>
      </c>
      <c r="B349" s="8" t="s">
        <v>1583</v>
      </c>
      <c r="C349" s="15" t="s">
        <v>1584</v>
      </c>
      <c r="D349" s="9" t="str">
        <f aca="false">"Rockwinkel "&amp;F349</f>
        <v>Rockwinkel 63</v>
      </c>
      <c r="E349" s="9" t="str">
        <f aca="false">G349&amp;", "&amp;H349&amp;", "&amp;I349</f>
        <v>Elmers, Hinr., Landmann</v>
      </c>
      <c r="F349" s="16" t="n">
        <v>63</v>
      </c>
      <c r="G349" s="9" t="s">
        <v>1585</v>
      </c>
      <c r="H349" s="9" t="s">
        <v>355</v>
      </c>
      <c r="I349" s="9" t="s">
        <v>164</v>
      </c>
      <c r="J349" s="9"/>
      <c r="K349" s="8" t="s">
        <v>1586</v>
      </c>
      <c r="L349" s="9" t="str">
        <f aca="false">"https://www.openstreetmap.org/?mlat="&amp;MID(A349,1,9)&amp;"&amp;mlon="&amp;MID(B349,1,8)&amp;"#map=18/"&amp;MID(A349,1,9)&amp;"/"&amp;MID(B349,1,8)</f>
        <v>https://www.openstreetmap.org/?mlat=53.08293&amp;mlon=8.944#map=18/53.08293/8.944</v>
      </c>
      <c r="M349" s="9" t="str">
        <f aca="false">"https://opentopomap.org/#marker=17/"&amp;MID(A349,1,9)&amp;"/"&amp;MID(B349,1,8)</f>
        <v>https://opentopomap.org/#marker=17/53.08293/8.944</v>
      </c>
    </row>
    <row r="350" customFormat="false" ht="14.15" hidden="false" customHeight="true" outlineLevel="0" collapsed="false">
      <c r="A350" s="8" t="s">
        <v>1587</v>
      </c>
      <c r="B350" s="8" t="s">
        <v>1588</v>
      </c>
      <c r="C350" s="15" t="s">
        <v>1589</v>
      </c>
      <c r="D350" s="9" t="str">
        <f aca="false">"Rockwinkel "&amp;F350</f>
        <v>Rockwinkel 64</v>
      </c>
      <c r="E350" s="9" t="str">
        <f aca="false">G350&amp;", "&amp;H350&amp;", "&amp;I350</f>
        <v>Kropp, Joh., Landmann</v>
      </c>
      <c r="F350" s="16" t="n">
        <v>64</v>
      </c>
      <c r="G350" s="9" t="s">
        <v>1096</v>
      </c>
      <c r="H350" s="9" t="s">
        <v>143</v>
      </c>
      <c r="I350" s="9" t="s">
        <v>164</v>
      </c>
      <c r="J350" s="9"/>
      <c r="K350" s="8" t="s">
        <v>1590</v>
      </c>
      <c r="L350" s="9" t="str">
        <f aca="false">"https://www.openstreetmap.org/?mlat="&amp;MID(A350,1,9)&amp;"&amp;mlon="&amp;MID(B350,1,8)&amp;"#map=18/"&amp;MID(A350,1,9)&amp;"/"&amp;MID(B350,1,8)</f>
        <v>https://www.openstreetmap.org/?mlat=53.082403&amp;mlon=8.9432#map=18/53.082403/8.9432</v>
      </c>
      <c r="M350" s="9" t="str">
        <f aca="false">"https://opentopomap.org/#marker=17/"&amp;MID(A350,1,9)&amp;"/"&amp;MID(B350,1,8)</f>
        <v>https://opentopomap.org/#marker=17/53.082403/8.9432</v>
      </c>
    </row>
    <row r="351" customFormat="false" ht="14.15" hidden="false" customHeight="true" outlineLevel="0" collapsed="false">
      <c r="A351" s="8" t="s">
        <v>1591</v>
      </c>
      <c r="B351" s="8" t="s">
        <v>1592</v>
      </c>
      <c r="C351" s="15" t="s">
        <v>1593</v>
      </c>
      <c r="D351" s="9" t="str">
        <f aca="false">"Rockwinkel "&amp;F351</f>
        <v>Rockwinkel 65</v>
      </c>
      <c r="E351" s="9" t="str">
        <f aca="false">G351&amp;", "&amp;H351&amp;", "&amp;I351</f>
        <v>Gröne, Diedr., Tonnenmacher</v>
      </c>
      <c r="F351" s="16" t="n">
        <v>65</v>
      </c>
      <c r="G351" s="9" t="s">
        <v>1594</v>
      </c>
      <c r="H351" s="9" t="s">
        <v>96</v>
      </c>
      <c r="I351" s="9" t="s">
        <v>1595</v>
      </c>
      <c r="J351" s="9"/>
      <c r="K351" s="8" t="s">
        <v>1596</v>
      </c>
      <c r="L351" s="9" t="str">
        <f aca="false">"https://www.openstreetmap.org/?mlat="&amp;MID(A351,1,9)&amp;"&amp;mlon="&amp;MID(B351,1,8)&amp;"#map=18/"&amp;MID(A351,1,9)&amp;"/"&amp;MID(B351,1,8)</f>
        <v>https://www.openstreetmap.org/?mlat=53.08262&amp;mlon=8.942639#map=18/53.08262/8.942639</v>
      </c>
      <c r="M351" s="9" t="str">
        <f aca="false">"https://opentopomap.org/#marker=17/"&amp;MID(A351,1,9)&amp;"/"&amp;MID(B351,1,8)</f>
        <v>https://opentopomap.org/#marker=17/53.08262/8.942639</v>
      </c>
    </row>
    <row r="352" customFormat="false" ht="14.15" hidden="false" customHeight="true" outlineLevel="0" collapsed="false">
      <c r="A352" s="8" t="s">
        <v>1597</v>
      </c>
      <c r="B352" s="8" t="s">
        <v>1598</v>
      </c>
      <c r="C352" s="15" t="s">
        <v>1599</v>
      </c>
      <c r="D352" s="9" t="str">
        <f aca="false">"Rockwinkel "&amp;F352</f>
        <v>Rockwinkel 66</v>
      </c>
      <c r="E352" s="9" t="str">
        <f aca="false">G352&amp;", "&amp;H352&amp;", "&amp;I352</f>
        <v>Gröne, Joh., Landmann</v>
      </c>
      <c r="F352" s="16" t="n">
        <v>66</v>
      </c>
      <c r="G352" s="9" t="s">
        <v>1594</v>
      </c>
      <c r="H352" s="9" t="s">
        <v>143</v>
      </c>
      <c r="I352" s="9" t="s">
        <v>164</v>
      </c>
      <c r="J352" s="9"/>
      <c r="K352" s="8" t="s">
        <v>1600</v>
      </c>
      <c r="L352" s="9" t="str">
        <f aca="false">"https://www.openstreetmap.org/?mlat="&amp;MID(A352,1,9)&amp;"&amp;mlon="&amp;MID(B352,1,8)&amp;"#map=18/"&amp;MID(A352,1,9)&amp;"/"&amp;MID(B352,1,8)</f>
        <v>https://www.openstreetmap.org/?mlat=53.082532&amp;mlon=8.942124#map=18/53.082532/8.942124</v>
      </c>
      <c r="M352" s="9" t="str">
        <f aca="false">"https://opentopomap.org/#marker=17/"&amp;MID(A352,1,9)&amp;"/"&amp;MID(B352,1,8)</f>
        <v>https://opentopomap.org/#marker=17/53.082532/8.942124</v>
      </c>
    </row>
    <row r="353" customFormat="false" ht="14.15" hidden="false" customHeight="true" outlineLevel="0" collapsed="false">
      <c r="A353" s="8" t="s">
        <v>1601</v>
      </c>
      <c r="B353" s="8" t="s">
        <v>1602</v>
      </c>
      <c r="C353" s="15" t="s">
        <v>1603</v>
      </c>
      <c r="D353" s="9" t="str">
        <f aca="false">"Rockwinkel "&amp;F353</f>
        <v>Rockwinkel 67</v>
      </c>
      <c r="E353" s="9" t="str">
        <f aca="false">G353&amp;", "&amp;H353&amp;", "&amp;I353</f>
        <v>Göttsche, Heinr., Malermeister</v>
      </c>
      <c r="F353" s="16" t="n">
        <v>67</v>
      </c>
      <c r="G353" s="9" t="s">
        <v>1604</v>
      </c>
      <c r="H353" s="9" t="s">
        <v>102</v>
      </c>
      <c r="I353" s="9" t="s">
        <v>1605</v>
      </c>
      <c r="J353" s="9"/>
      <c r="K353" s="8" t="s">
        <v>1606</v>
      </c>
      <c r="L353" s="9" t="str">
        <f aca="false">"https://www.openstreetmap.org/?mlat="&amp;MID(A353,1,9)&amp;"&amp;mlon="&amp;MID(B353,1,8)&amp;"#map=18/"&amp;MID(A353,1,9)&amp;"/"&amp;MID(B353,1,8)</f>
        <v>https://www.openstreetmap.org/?mlat=53.08215&amp;mlon=8.94166#map=18/53.08215/8.94166</v>
      </c>
      <c r="M353" s="9" t="str">
        <f aca="false">"https://opentopomap.org/#marker=17/"&amp;MID(A353,1,9)&amp;"/"&amp;MID(B353,1,8)</f>
        <v>https://opentopomap.org/#marker=17/53.08215/8.94166</v>
      </c>
    </row>
    <row r="354" customFormat="false" ht="14.15" hidden="false" customHeight="true" outlineLevel="0" collapsed="false">
      <c r="A354" s="8" t="s">
        <v>1607</v>
      </c>
      <c r="B354" s="8" t="s">
        <v>1608</v>
      </c>
      <c r="C354" s="15" t="s">
        <v>1609</v>
      </c>
      <c r="D354" s="9" t="str">
        <f aca="false">"Rockwinkel "&amp;F354</f>
        <v>Rockwinkel 68</v>
      </c>
      <c r="E354" s="9" t="str">
        <f aca="false">G354&amp;", "&amp;H354&amp;", "&amp;I354</f>
        <v>Jürgens, Joh., Landmann</v>
      </c>
      <c r="F354" s="16" t="n">
        <v>68</v>
      </c>
      <c r="G354" s="9" t="s">
        <v>291</v>
      </c>
      <c r="H354" s="9" t="s">
        <v>143</v>
      </c>
      <c r="I354" s="9" t="s">
        <v>164</v>
      </c>
      <c r="J354" s="9"/>
      <c r="K354" s="8" t="s">
        <v>1610</v>
      </c>
      <c r="L354" s="9" t="str">
        <f aca="false">"https://www.openstreetmap.org/?mlat="&amp;MID(A354,1,9)&amp;"&amp;mlon="&amp;MID(B354,1,8)&amp;"#map=18/"&amp;MID(A354,1,9)&amp;"/"&amp;MID(B354,1,8)</f>
        <v>https://www.openstreetmap.org/?mlat=53.082114&amp;mlon=8.940545#map=18/53.082114/8.940545</v>
      </c>
      <c r="M354" s="9" t="str">
        <f aca="false">"https://opentopomap.org/#marker=17/"&amp;MID(A354,1,9)&amp;"/"&amp;MID(B354,1,8)</f>
        <v>https://opentopomap.org/#marker=17/53.082114/8.940545</v>
      </c>
    </row>
    <row r="355" customFormat="false" ht="14.15" hidden="false" customHeight="true" outlineLevel="0" collapsed="false">
      <c r="A355" s="8" t="s">
        <v>1611</v>
      </c>
      <c r="B355" s="8" t="s">
        <v>1612</v>
      </c>
      <c r="C355" s="15" t="s">
        <v>1613</v>
      </c>
      <c r="D355" s="9" t="str">
        <f aca="false">"Rockwinkel "&amp;F355</f>
        <v>Rockwinkel 68A</v>
      </c>
      <c r="E355" s="9" t="str">
        <f aca="false">G355&amp;", "&amp;H355&amp;", "&amp;I355</f>
        <v>Roßmann, W., Lehrer</v>
      </c>
      <c r="F355" s="16" t="s">
        <v>1614</v>
      </c>
      <c r="G355" s="9" t="s">
        <v>1615</v>
      </c>
      <c r="H355" s="9" t="s">
        <v>559</v>
      </c>
      <c r="I355" s="9" t="s">
        <v>257</v>
      </c>
      <c r="J355" s="9"/>
      <c r="K355" s="8" t="s">
        <v>1616</v>
      </c>
      <c r="L355" s="9" t="str">
        <f aca="false">"https://www.openstreetmap.org/?mlat="&amp;MID(A355,1,9)&amp;"&amp;mlon="&amp;MID(B355,1,8)&amp;"#map=18/"&amp;MID(A355,1,9)&amp;"/"&amp;MID(B355,1,8)</f>
        <v>https://www.openstreetmap.org/?mlat=53.083022&amp;mlon=8.941207#map=18/53.083022/8.941207</v>
      </c>
      <c r="M355" s="9" t="str">
        <f aca="false">"https://opentopomap.org/#marker=17/"&amp;MID(A355,1,9)&amp;"/"&amp;MID(B355,1,8)</f>
        <v>https://opentopomap.org/#marker=17/53.083022/8.941207</v>
      </c>
    </row>
    <row r="356" customFormat="false" ht="14.15" hidden="false" customHeight="true" outlineLevel="0" collapsed="false">
      <c r="A356" s="8" t="s">
        <v>1617</v>
      </c>
      <c r="B356" s="8" t="s">
        <v>1618</v>
      </c>
      <c r="C356" s="15" t="s">
        <v>1619</v>
      </c>
      <c r="D356" s="9" t="str">
        <f aca="false">"Rockwinkel "&amp;F356</f>
        <v>Rockwinkel 68B</v>
      </c>
      <c r="E356" s="9" t="str">
        <f aca="false">G356&amp;", "&amp;H356&amp;", "&amp;I356</f>
        <v>Fischer, J., Lehrer</v>
      </c>
      <c r="F356" s="16" t="s">
        <v>1620</v>
      </c>
      <c r="G356" s="9" t="s">
        <v>1267</v>
      </c>
      <c r="H356" s="9" t="s">
        <v>150</v>
      </c>
      <c r="I356" s="9" t="s">
        <v>257</v>
      </c>
      <c r="J356" s="9"/>
      <c r="K356" s="8" t="s">
        <v>1621</v>
      </c>
      <c r="L356" s="9" t="str">
        <f aca="false">"https://www.openstreetmap.org/?mlat="&amp;MID(A356,1,9)&amp;"&amp;mlon="&amp;MID(B356,1,8)&amp;"#map=18/"&amp;MID(A356,1,9)&amp;"/"&amp;MID(B356,1,8)</f>
        <v>https://www.openstreetmap.org/?mlat=53.083081&amp;mlon=8.941165#map=18/53.083081/8.941165</v>
      </c>
      <c r="M356" s="9" t="str">
        <f aca="false">"https://opentopomap.org/#marker=17/"&amp;MID(A356,1,9)&amp;"/"&amp;MID(B356,1,8)</f>
        <v>https://opentopomap.org/#marker=17/53.083081/8.941165</v>
      </c>
    </row>
    <row r="357" customFormat="false" ht="14.15" hidden="false" customHeight="true" outlineLevel="0" collapsed="false">
      <c r="A357" s="8" t="s">
        <v>1622</v>
      </c>
      <c r="B357" s="8" t="s">
        <v>1623</v>
      </c>
      <c r="C357" s="15" t="s">
        <v>1624</v>
      </c>
      <c r="D357" s="9" t="str">
        <f aca="false">"Rockwinkel "&amp;F357</f>
        <v>Rockwinkel 69</v>
      </c>
      <c r="E357" s="9" t="str">
        <f aca="false">G357&amp;", "&amp;H357&amp;", "&amp;I357</f>
        <v>Wagschal, Mart., Gemeindebote</v>
      </c>
      <c r="F357" s="16" t="n">
        <v>69</v>
      </c>
      <c r="G357" s="9" t="s">
        <v>463</v>
      </c>
      <c r="H357" s="9" t="s">
        <v>1625</v>
      </c>
      <c r="I357" s="9" t="s">
        <v>1626</v>
      </c>
      <c r="J357" s="9"/>
      <c r="K357" s="8" t="s">
        <v>1627</v>
      </c>
      <c r="L357" s="9" t="str">
        <f aca="false">"https://www.openstreetmap.org/?mlat="&amp;MID(A357,1,9)&amp;"&amp;mlon="&amp;MID(B357,1,8)&amp;"#map=18/"&amp;MID(A357,1,9)&amp;"/"&amp;MID(B357,1,8)</f>
        <v>https://www.openstreetmap.org/?mlat=53.081816&amp;mlon=8.939936#map=18/53.081816/8.939936</v>
      </c>
      <c r="M357" s="9" t="str">
        <f aca="false">"https://opentopomap.org/#marker=17/"&amp;MID(A357,1,9)&amp;"/"&amp;MID(B357,1,8)</f>
        <v>https://opentopomap.org/#marker=17/53.081816/8.939936</v>
      </c>
    </row>
    <row r="358" customFormat="false" ht="14.15" hidden="false" customHeight="true" outlineLevel="0" collapsed="false">
      <c r="A358" s="8" t="s">
        <v>1628</v>
      </c>
      <c r="B358" s="8" t="s">
        <v>1629</v>
      </c>
      <c r="C358" s="15" t="s">
        <v>1630</v>
      </c>
      <c r="D358" s="9" t="str">
        <f aca="false">"Rockwinkel "&amp;F358</f>
        <v>Rockwinkel 69b</v>
      </c>
      <c r="E358" s="9" t="str">
        <f aca="false">G358&amp;", "&amp;H358&amp;", "&amp;I358</f>
        <v>Bösche, Alb., Maurer</v>
      </c>
      <c r="F358" s="16" t="s">
        <v>1631</v>
      </c>
      <c r="G358" s="9" t="s">
        <v>442</v>
      </c>
      <c r="H358" s="9" t="s">
        <v>841</v>
      </c>
      <c r="I358" s="9" t="s">
        <v>727</v>
      </c>
      <c r="J358" s="9"/>
      <c r="K358" s="8" t="s">
        <v>1632</v>
      </c>
      <c r="L358" s="9" t="str">
        <f aca="false">"https://www.openstreetmap.org/?mlat="&amp;MID(A358,1,9)&amp;"&amp;mlon="&amp;MID(B358,1,8)&amp;"#map=18/"&amp;MID(A358,1,9)&amp;"/"&amp;MID(B358,1,8)</f>
        <v>https://www.openstreetmap.org/?mlat=53.08154&amp;mlon=8.93992#map=18/53.08154/8.93992</v>
      </c>
      <c r="M358" s="9" t="str">
        <f aca="false">"https://opentopomap.org/#marker=17/"&amp;MID(A358,1,9)&amp;"/"&amp;MID(B358,1,8)</f>
        <v>https://opentopomap.org/#marker=17/53.08154/8.93992</v>
      </c>
    </row>
    <row r="359" customFormat="false" ht="14.15" hidden="false" customHeight="true" outlineLevel="0" collapsed="false">
      <c r="A359" s="8" t="s">
        <v>1633</v>
      </c>
      <c r="B359" s="8" t="s">
        <v>1634</v>
      </c>
      <c r="C359" s="15" t="s">
        <v>1635</v>
      </c>
      <c r="D359" s="9" t="str">
        <f aca="false">"Rockwinkel "&amp;F359</f>
        <v>Rockwinkel 70</v>
      </c>
      <c r="E359" s="9" t="str">
        <f aca="false">G359&amp;", "&amp;H359&amp;", "&amp;I359</f>
        <v>Höge, Heinr., Arbeiter</v>
      </c>
      <c r="F359" s="16" t="n">
        <v>70</v>
      </c>
      <c r="G359" s="9" t="s">
        <v>1636</v>
      </c>
      <c r="H359" s="9" t="s">
        <v>102</v>
      </c>
      <c r="I359" s="9" t="s">
        <v>94</v>
      </c>
      <c r="J359" s="9"/>
      <c r="K359" s="8" t="s">
        <v>1637</v>
      </c>
      <c r="L359" s="9" t="str">
        <f aca="false">"https://www.openstreetmap.org/?mlat="&amp;MID(A359,1,9)&amp;"&amp;mlon="&amp;MID(B359,1,8)&amp;"#map=18/"&amp;MID(A359,1,9)&amp;"/"&amp;MID(B359,1,8)</f>
        <v>https://www.openstreetmap.org/?mlat=53.081604&amp;mlon=8.93949#map=18/53.081604/8.93949</v>
      </c>
      <c r="M359" s="9" t="str">
        <f aca="false">"https://opentopomap.org/#marker=17/"&amp;MID(A359,1,9)&amp;"/"&amp;MID(B359,1,8)</f>
        <v>https://opentopomap.org/#marker=17/53.081604/8.93949</v>
      </c>
    </row>
    <row r="360" customFormat="false" ht="14.15" hidden="false" customHeight="true" outlineLevel="0" collapsed="false">
      <c r="A360" s="8" t="s">
        <v>1633</v>
      </c>
      <c r="B360" s="8" t="s">
        <v>1634</v>
      </c>
      <c r="C360" s="15" t="s">
        <v>1635</v>
      </c>
      <c r="D360" s="9" t="str">
        <f aca="false">"Rockwinkel "&amp;F360</f>
        <v>Rockwinkel 70</v>
      </c>
      <c r="E360" s="9" t="str">
        <f aca="false">G360&amp;", "&amp;H360&amp;", "&amp;I360</f>
        <v>Höge, Hinr., Arbeiter</v>
      </c>
      <c r="F360" s="16" t="n">
        <v>70</v>
      </c>
      <c r="G360" s="9" t="s">
        <v>1636</v>
      </c>
      <c r="H360" s="9" t="s">
        <v>355</v>
      </c>
      <c r="I360" s="9" t="s">
        <v>94</v>
      </c>
      <c r="J360" s="9"/>
      <c r="K360" s="8" t="s">
        <v>1637</v>
      </c>
      <c r="L360" s="9" t="str">
        <f aca="false">"https://www.openstreetmap.org/?mlat="&amp;MID(A360,1,9)&amp;"&amp;mlon="&amp;MID(B360,1,8)&amp;"#map=18/"&amp;MID(A360,1,9)&amp;"/"&amp;MID(B360,1,8)</f>
        <v>https://www.openstreetmap.org/?mlat=53.081604&amp;mlon=8.93949#map=18/53.081604/8.93949</v>
      </c>
      <c r="M360" s="9" t="str">
        <f aca="false">"https://opentopomap.org/#marker=17/"&amp;MID(A360,1,9)&amp;"/"&amp;MID(B360,1,8)</f>
        <v>https://opentopomap.org/#marker=17/53.081604/8.93949</v>
      </c>
    </row>
    <row r="361" customFormat="false" ht="14.15" hidden="false" customHeight="true" outlineLevel="0" collapsed="false">
      <c r="A361" s="8" t="s">
        <v>1638</v>
      </c>
      <c r="B361" s="8" t="s">
        <v>1639</v>
      </c>
      <c r="C361" s="15" t="s">
        <v>1640</v>
      </c>
      <c r="D361" s="9" t="str">
        <f aca="false">"Rockwinkel "&amp;F361</f>
        <v>Rockwinkel 71</v>
      </c>
      <c r="E361" s="9" t="str">
        <f aca="false">G361&amp;", "&amp;H361&amp;", "&amp;I361&amp;", "&amp;J361</f>
        <v>Migault, Präsident, Wwe., Landgut</v>
      </c>
      <c r="F361" s="16" t="n">
        <v>71</v>
      </c>
      <c r="G361" s="9" t="s">
        <v>149</v>
      </c>
      <c r="H361" s="9" t="s">
        <v>1641</v>
      </c>
      <c r="I361" s="9" t="s">
        <v>91</v>
      </c>
      <c r="J361" s="9" t="s">
        <v>151</v>
      </c>
      <c r="K361" s="8" t="s">
        <v>1642</v>
      </c>
      <c r="L361" s="9" t="str">
        <f aca="false">"https://www.openstreetmap.org/?mlat="&amp;MID(A361,1,9)&amp;"&amp;mlon="&amp;MID(B361,1,8)&amp;"#map=18/"&amp;MID(A361,1,9)&amp;"/"&amp;MID(B361,1,8)</f>
        <v>https://www.openstreetmap.org/?mlat=53.082406&amp;mlon=8.938369#map=18/53.082406/8.938369</v>
      </c>
      <c r="M361" s="9" t="str">
        <f aca="false">"https://opentopomap.org/#marker=17/"&amp;MID(A361,1,9)&amp;"/"&amp;MID(B361,1,8)</f>
        <v>https://opentopomap.org/#marker=17/53.082406/8.938369</v>
      </c>
    </row>
    <row r="362" customFormat="false" ht="14.15" hidden="false" customHeight="true" outlineLevel="0" collapsed="false">
      <c r="A362" s="8" t="s">
        <v>1643</v>
      </c>
      <c r="B362" s="8" t="s">
        <v>1644</v>
      </c>
      <c r="C362" s="15" t="s">
        <v>1640</v>
      </c>
      <c r="D362" s="9" t="str">
        <f aca="false">"Rockwinkel "&amp;F362</f>
        <v>Rockwinkel 71a</v>
      </c>
      <c r="E362" s="9" t="str">
        <f aca="false">G362&amp;", "&amp;H362&amp;", "&amp;I362</f>
        <v>Möhlenbrock, Daniel, Hofmeier</v>
      </c>
      <c r="F362" s="16" t="s">
        <v>1645</v>
      </c>
      <c r="G362" s="9" t="s">
        <v>646</v>
      </c>
      <c r="H362" s="9" t="s">
        <v>163</v>
      </c>
      <c r="I362" s="9" t="s">
        <v>183</v>
      </c>
      <c r="J362" s="9"/>
      <c r="K362" s="8" t="s">
        <v>1646</v>
      </c>
      <c r="L362" s="9" t="str">
        <f aca="false">"https://www.openstreetmap.org/?mlat="&amp;MID(A362,1,9)&amp;"&amp;mlon="&amp;MID(B362,1,8)&amp;"#map=18/"&amp;MID(A362,1,9)&amp;"/"&amp;MID(B362,1,8)</f>
        <v>https://www.openstreetmap.org/?mlat=53.082551&amp;mlon=8.93918#map=18/53.082551/8.93918</v>
      </c>
      <c r="M362" s="9" t="str">
        <f aca="false">"https://opentopomap.org/#marker=17/"&amp;MID(A362,1,9)&amp;"/"&amp;MID(B362,1,8)</f>
        <v>https://opentopomap.org/#marker=17/53.082551/8.93918</v>
      </c>
    </row>
    <row r="363" customFormat="false" ht="14.15" hidden="false" customHeight="true" outlineLevel="0" collapsed="false">
      <c r="A363" s="8" t="s">
        <v>1647</v>
      </c>
      <c r="B363" s="8" t="s">
        <v>1648</v>
      </c>
      <c r="C363" s="15" t="s">
        <v>1649</v>
      </c>
      <c r="D363" s="9" t="str">
        <f aca="false">"Rockwinkel "&amp;F363</f>
        <v>Rockwinkel 71f</v>
      </c>
      <c r="E363" s="9" t="str">
        <f aca="false">G363&amp;", "&amp;J363</f>
        <v>Migault, Landgut</v>
      </c>
      <c r="F363" s="16" t="s">
        <v>1650</v>
      </c>
      <c r="G363" s="9" t="s">
        <v>149</v>
      </c>
      <c r="H363" s="9"/>
      <c r="I363" s="9"/>
      <c r="J363" s="9" t="s">
        <v>151</v>
      </c>
      <c r="K363" s="8" t="s">
        <v>1651</v>
      </c>
      <c r="L363" s="9" t="str">
        <f aca="false">"https://www.openstreetmap.org/?mlat="&amp;MID(A363,1,9)&amp;"&amp;mlon="&amp;MID(B363,1,8)&amp;"#map=18/"&amp;MID(A363,1,9)&amp;"/"&amp;MID(B363,1,8)</f>
        <v>https://www.openstreetmap.org/?mlat=53.08194&amp;mlon=8.93867#map=18/53.08194/8.93867</v>
      </c>
      <c r="M363" s="9" t="str">
        <f aca="false">"https://opentopomap.org/#marker=17/"&amp;MID(A363,1,9)&amp;"/"&amp;MID(B363,1,8)</f>
        <v>https://opentopomap.org/#marker=17/53.08194/8.93867</v>
      </c>
    </row>
    <row r="364" customFormat="false" ht="14.15" hidden="false" customHeight="true" outlineLevel="0" collapsed="false">
      <c r="A364" s="8" t="s">
        <v>1652</v>
      </c>
      <c r="B364" s="8" t="s">
        <v>1653</v>
      </c>
      <c r="C364" s="15" t="s">
        <v>1654</v>
      </c>
      <c r="D364" s="9" t="str">
        <f aca="false">"Rockwinkel "&amp;F364</f>
        <v>Rockwinkel 72</v>
      </c>
      <c r="E364" s="9" t="str">
        <f aca="false">G364&amp;", "&amp;H364&amp;", "&amp;I364</f>
        <v>Behrens, Berend, Schlachter</v>
      </c>
      <c r="F364" s="16" t="n">
        <v>72</v>
      </c>
      <c r="G364" s="9" t="s">
        <v>142</v>
      </c>
      <c r="H364" s="9" t="s">
        <v>786</v>
      </c>
      <c r="I364" s="9" t="s">
        <v>337</v>
      </c>
      <c r="J364" s="9"/>
      <c r="K364" s="8" t="s">
        <v>1655</v>
      </c>
      <c r="L364" s="9" t="str">
        <f aca="false">"https://www.openstreetmap.org/?mlat="&amp;MID(A364,1,9)&amp;"&amp;mlon="&amp;MID(B364,1,8)&amp;"#map=18/"&amp;MID(A364,1,9)&amp;"/"&amp;MID(B364,1,8)</f>
        <v>https://www.openstreetmap.org/?mlat=53.08257&amp;mlon=8.9401#map=18/53.08257/8.9401</v>
      </c>
      <c r="M364" s="9" t="str">
        <f aca="false">"https://opentopomap.org/#marker=17/"&amp;MID(A364,1,9)&amp;"/"&amp;MID(B364,1,8)</f>
        <v>https://opentopomap.org/#marker=17/53.08257/8.9401</v>
      </c>
    </row>
    <row r="365" customFormat="false" ht="14.15" hidden="false" customHeight="true" outlineLevel="0" collapsed="false">
      <c r="A365" s="8" t="s">
        <v>1656</v>
      </c>
      <c r="B365" s="8" t="s">
        <v>1657</v>
      </c>
      <c r="C365" s="15" t="s">
        <v>1658</v>
      </c>
      <c r="D365" s="9" t="str">
        <f aca="false">"Rockwinkel "&amp;F365</f>
        <v>Rockwinkel 73</v>
      </c>
      <c r="E365" s="9" t="str">
        <f aca="false">G365&amp;", "&amp;H365&amp;", "&amp;I365</f>
        <v>Lürßen, Hinr., Landwirt</v>
      </c>
      <c r="F365" s="16" t="n">
        <v>73</v>
      </c>
      <c r="G365" s="9" t="s">
        <v>129</v>
      </c>
      <c r="H365" s="9" t="s">
        <v>355</v>
      </c>
      <c r="I365" s="9" t="s">
        <v>124</v>
      </c>
      <c r="J365" s="9"/>
      <c r="K365" s="8" t="s">
        <v>1659</v>
      </c>
      <c r="L365" s="9" t="str">
        <f aca="false">"https://www.openstreetmap.org/?mlat="&amp;MID(A365,1,9)&amp;"&amp;mlon="&amp;MID(B365,1,8)&amp;"#map=18/"&amp;MID(A365,1,9)&amp;"/"&amp;MID(B365,1,8)</f>
        <v>https://www.openstreetmap.org/?mlat=53.083195&amp;mlon=8.940269#map=18/53.083195/8.940269</v>
      </c>
      <c r="M365" s="9" t="str">
        <f aca="false">"https://opentopomap.org/#marker=17/"&amp;MID(A365,1,9)&amp;"/"&amp;MID(B365,1,8)</f>
        <v>https://opentopomap.org/#marker=17/53.083195/8.940269</v>
      </c>
    </row>
    <row r="366" customFormat="false" ht="14.15" hidden="false" customHeight="true" outlineLevel="0" collapsed="false">
      <c r="A366" s="8" t="s">
        <v>1660</v>
      </c>
      <c r="B366" s="8" t="s">
        <v>1661</v>
      </c>
      <c r="C366" s="15" t="s">
        <v>1662</v>
      </c>
      <c r="D366" s="9" t="str">
        <f aca="false">"Rockwinkel "&amp;F366</f>
        <v>Rockwinkel 74</v>
      </c>
      <c r="E366" s="9" t="str">
        <f aca="false">G366&amp;", "&amp;H366&amp;", "&amp;J366</f>
        <v>Loges, J. H., Landgut</v>
      </c>
      <c r="F366" s="16" t="n">
        <v>74</v>
      </c>
      <c r="G366" s="9" t="s">
        <v>1663</v>
      </c>
      <c r="H366" s="9" t="s">
        <v>570</v>
      </c>
      <c r="I366" s="9"/>
      <c r="J366" s="9" t="s">
        <v>151</v>
      </c>
      <c r="K366" s="8" t="s">
        <v>1664</v>
      </c>
      <c r="L366" s="9" t="str">
        <f aca="false">"https://www.openstreetmap.org/?mlat="&amp;MID(A366,1,9)&amp;"&amp;mlon="&amp;MID(B366,1,8)&amp;"#map=18/"&amp;MID(A366,1,9)&amp;"/"&amp;MID(B366,1,8)</f>
        <v>https://www.openstreetmap.org/?mlat=53.083524&amp;mlon=8.940068#map=18/53.083524/8.940068</v>
      </c>
      <c r="M366" s="9" t="str">
        <f aca="false">"https://opentopomap.org/#marker=17/"&amp;MID(A366,1,9)&amp;"/"&amp;MID(B366,1,8)</f>
        <v>https://opentopomap.org/#marker=17/53.083524/8.940068</v>
      </c>
    </row>
    <row r="367" customFormat="false" ht="14.15" hidden="false" customHeight="true" outlineLevel="0" collapsed="false">
      <c r="A367" s="8" t="s">
        <v>1665</v>
      </c>
      <c r="B367" s="8" t="s">
        <v>1666</v>
      </c>
      <c r="C367" s="15" t="s">
        <v>1667</v>
      </c>
      <c r="D367" s="9" t="str">
        <f aca="false">"Rockwinkel "&amp;F367</f>
        <v>Rockwinkel 74a</v>
      </c>
      <c r="E367" s="9" t="str">
        <f aca="false">G367&amp;", "&amp;H367&amp;", "&amp;I367</f>
        <v>Dahle, H. A. L., Hofmeier</v>
      </c>
      <c r="F367" s="16" t="s">
        <v>1668</v>
      </c>
      <c r="G367" s="9" t="s">
        <v>1669</v>
      </c>
      <c r="H367" s="9" t="s">
        <v>1670</v>
      </c>
      <c r="I367" s="9" t="s">
        <v>183</v>
      </c>
      <c r="J367" s="9"/>
      <c r="K367" s="8" t="s">
        <v>1671</v>
      </c>
      <c r="L367" s="9" t="str">
        <f aca="false">"https://www.openstreetmap.org/?mlat="&amp;MID(A367,1,9)&amp;"&amp;mlon="&amp;MID(B367,1,8)&amp;"#map=18/"&amp;MID(A367,1,9)&amp;"/"&amp;MID(B367,1,8)</f>
        <v>https://www.openstreetmap.org/?mlat=53.083624&amp;mlon=8.9403#map=18/53.083624/8.9403</v>
      </c>
      <c r="M367" s="9" t="str">
        <f aca="false">"https://opentopomap.org/#marker=17/"&amp;MID(A367,1,9)&amp;"/"&amp;MID(B367,1,8)</f>
        <v>https://opentopomap.org/#marker=17/53.083624/8.9403</v>
      </c>
    </row>
    <row r="368" customFormat="false" ht="14.15" hidden="false" customHeight="true" outlineLevel="0" collapsed="false">
      <c r="A368" s="8" t="s">
        <v>1672</v>
      </c>
      <c r="B368" s="8" t="s">
        <v>1673</v>
      </c>
      <c r="C368" s="15" t="s">
        <v>1674</v>
      </c>
      <c r="D368" s="9" t="str">
        <f aca="false">"Rockwinkel "&amp;F368</f>
        <v>Rockwinkel 74e</v>
      </c>
      <c r="E368" s="9" t="str">
        <f aca="false">G368&amp;", "&amp;H368&amp;", "&amp;I368</f>
        <v>Döhle, Joh., Zimmermann</v>
      </c>
      <c r="F368" s="16" t="s">
        <v>1675</v>
      </c>
      <c r="G368" s="9" t="s">
        <v>499</v>
      </c>
      <c r="H368" s="9" t="s">
        <v>143</v>
      </c>
      <c r="I368" s="9" t="s">
        <v>137</v>
      </c>
      <c r="J368" s="9"/>
      <c r="K368" s="8" t="s">
        <v>1676</v>
      </c>
      <c r="L368" s="9" t="str">
        <f aca="false">"https://www.openstreetmap.org/?mlat="&amp;MID(A368,1,9)&amp;"&amp;mlon="&amp;MID(B368,1,8)&amp;"#map=18/"&amp;MID(A368,1,9)&amp;"/"&amp;MID(B368,1,8)</f>
        <v>https://www.openstreetmap.org/?mlat=53.084077&amp;mlon=8.940052#map=18/53.084077/8.940052</v>
      </c>
      <c r="M368" s="9" t="str">
        <f aca="false">"https://opentopomap.org/#marker=17/"&amp;MID(A368,1,9)&amp;"/"&amp;MID(B368,1,8)</f>
        <v>https://opentopomap.org/#marker=17/53.084077/8.940052</v>
      </c>
    </row>
    <row r="369" customFormat="false" ht="14.15" hidden="false" customHeight="true" outlineLevel="0" collapsed="false">
      <c r="A369" s="8" t="s">
        <v>1672</v>
      </c>
      <c r="B369" s="8" t="s">
        <v>1673</v>
      </c>
      <c r="C369" s="15" t="s">
        <v>1674</v>
      </c>
      <c r="D369" s="9" t="str">
        <f aca="false">"Rockwinkel "&amp;F369</f>
        <v>Rockwinkel 74e</v>
      </c>
      <c r="E369" s="9" t="str">
        <f aca="false">G369&amp;", "&amp;H369&amp;", "&amp;I369</f>
        <v>Kaars, Joh. Heinr., Tischler</v>
      </c>
      <c r="F369" s="16" t="s">
        <v>1675</v>
      </c>
      <c r="G369" s="9" t="s">
        <v>375</v>
      </c>
      <c r="H369" s="9" t="s">
        <v>1677</v>
      </c>
      <c r="I369" s="9" t="s">
        <v>835</v>
      </c>
      <c r="J369" s="9"/>
      <c r="K369" s="8" t="s">
        <v>1676</v>
      </c>
      <c r="L369" s="9" t="str">
        <f aca="false">"https://www.openstreetmap.org/?mlat="&amp;MID(A369,1,9)&amp;"&amp;mlon="&amp;MID(B369,1,8)&amp;"#map=18/"&amp;MID(A369,1,9)&amp;"/"&amp;MID(B369,1,8)</f>
        <v>https://www.openstreetmap.org/?mlat=53.084077&amp;mlon=8.940052#map=18/53.084077/8.940052</v>
      </c>
      <c r="M369" s="9" t="str">
        <f aca="false">"https://opentopomap.org/#marker=17/"&amp;MID(A369,1,9)&amp;"/"&amp;MID(B369,1,8)</f>
        <v>https://opentopomap.org/#marker=17/53.084077/8.940052</v>
      </c>
    </row>
    <row r="370" customFormat="false" ht="14.15" hidden="false" customHeight="true" outlineLevel="0" collapsed="false">
      <c r="A370" s="8" t="s">
        <v>1672</v>
      </c>
      <c r="B370" s="8" t="s">
        <v>1673</v>
      </c>
      <c r="C370" s="15" t="s">
        <v>1674</v>
      </c>
      <c r="D370" s="9" t="str">
        <f aca="false">"Rockwinkel "&amp;F370</f>
        <v>Rockwinkel 74e</v>
      </c>
      <c r="E370" s="9" t="str">
        <f aca="false">G370&amp;", "&amp;H370&amp;", "&amp;I370</f>
        <v>Wieters, Fr., Zimmermann</v>
      </c>
      <c r="F370" s="16" t="s">
        <v>1675</v>
      </c>
      <c r="G370" s="9" t="s">
        <v>1548</v>
      </c>
      <c r="H370" s="9" t="s">
        <v>130</v>
      </c>
      <c r="I370" s="9" t="s">
        <v>137</v>
      </c>
      <c r="J370" s="9"/>
      <c r="K370" s="8" t="s">
        <v>1676</v>
      </c>
      <c r="L370" s="9" t="str">
        <f aca="false">"https://www.openstreetmap.org/?mlat="&amp;MID(A370,1,9)&amp;"&amp;mlon="&amp;MID(B370,1,8)&amp;"#map=18/"&amp;MID(A370,1,9)&amp;"/"&amp;MID(B370,1,8)</f>
        <v>https://www.openstreetmap.org/?mlat=53.084077&amp;mlon=8.940052#map=18/53.084077/8.940052</v>
      </c>
      <c r="M370" s="9" t="str">
        <f aca="false">"https://opentopomap.org/#marker=17/"&amp;MID(A370,1,9)&amp;"/"&amp;MID(B370,1,8)</f>
        <v>https://opentopomap.org/#marker=17/53.084077/8.940052</v>
      </c>
    </row>
    <row r="371" customFormat="false" ht="14.15" hidden="false" customHeight="true" outlineLevel="0" collapsed="false">
      <c r="A371" s="8" t="s">
        <v>1678</v>
      </c>
      <c r="B371" s="8" t="s">
        <v>1679</v>
      </c>
      <c r="C371" s="15" t="s">
        <v>1680</v>
      </c>
      <c r="D371" s="9" t="str">
        <f aca="false">"Rockwinkel "&amp;F371</f>
        <v>Rockwinkel 75</v>
      </c>
      <c r="E371" s="9" t="str">
        <f aca="false">G371&amp;", "&amp;H371</f>
        <v>Huchting, Bertha</v>
      </c>
      <c r="F371" s="16" t="n">
        <v>75</v>
      </c>
      <c r="G371" s="9" t="s">
        <v>1681</v>
      </c>
      <c r="H371" s="9" t="s">
        <v>1682</v>
      </c>
      <c r="I371" s="9"/>
      <c r="J371" s="9"/>
      <c r="K371" s="8" t="s">
        <v>1683</v>
      </c>
      <c r="L371" s="9" t="str">
        <f aca="false">"https://www.openstreetmap.org/?mlat="&amp;MID(A371,1,9)&amp;"&amp;mlon="&amp;MID(B371,1,8)&amp;"#map=18/"&amp;MID(A371,1,9)&amp;"/"&amp;MID(B371,1,8)</f>
        <v>https://www.openstreetmap.org/?mlat=53.083478&amp;mlon=8.94135#map=18/53.083478/8.94135</v>
      </c>
      <c r="M371" s="9" t="str">
        <f aca="false">"https://opentopomap.org/#marker=17/"&amp;MID(A371,1,9)&amp;"/"&amp;MID(B371,1,8)</f>
        <v>https://opentopomap.org/#marker=17/53.083478/8.94135</v>
      </c>
    </row>
    <row r="372" customFormat="false" ht="14.15" hidden="false" customHeight="true" outlineLevel="0" collapsed="false">
      <c r="A372" s="8" t="s">
        <v>1678</v>
      </c>
      <c r="B372" s="8" t="s">
        <v>1679</v>
      </c>
      <c r="C372" s="15" t="s">
        <v>1680</v>
      </c>
      <c r="D372" s="9" t="str">
        <f aca="false">"Rockwinkel "&amp;F372</f>
        <v>Rockwinkel 75</v>
      </c>
      <c r="E372" s="9" t="str">
        <f aca="false">G372&amp;", "&amp;H372&amp;", "&amp;I372</f>
        <v>Vogel, Dr., Konsulent des Volksvereins</v>
      </c>
      <c r="F372" s="16" t="n">
        <v>75</v>
      </c>
      <c r="G372" s="9" t="s">
        <v>1684</v>
      </c>
      <c r="H372" s="9" t="s">
        <v>1425</v>
      </c>
      <c r="I372" s="9" t="s">
        <v>1685</v>
      </c>
      <c r="J372" s="9"/>
      <c r="K372" s="8" t="s">
        <v>1683</v>
      </c>
      <c r="L372" s="9" t="str">
        <f aca="false">"https://www.openstreetmap.org/?mlat="&amp;MID(A372,1,9)&amp;"&amp;mlon="&amp;MID(B372,1,8)&amp;"#map=18/"&amp;MID(A372,1,9)&amp;"/"&amp;MID(B372,1,8)</f>
        <v>https://www.openstreetmap.org/?mlat=53.083478&amp;mlon=8.94135#map=18/53.083478/8.94135</v>
      </c>
      <c r="M372" s="9" t="str">
        <f aca="false">"https://opentopomap.org/#marker=17/"&amp;MID(A372,1,9)&amp;"/"&amp;MID(B372,1,8)</f>
        <v>https://opentopomap.org/#marker=17/53.083478/8.94135</v>
      </c>
    </row>
    <row r="373" customFormat="false" ht="14.15" hidden="false" customHeight="true" outlineLevel="0" collapsed="false">
      <c r="A373" s="8" t="s">
        <v>1686</v>
      </c>
      <c r="B373" s="8" t="s">
        <v>1687</v>
      </c>
      <c r="C373" s="15" t="s">
        <v>1688</v>
      </c>
      <c r="D373" s="9" t="str">
        <f aca="false">"Rockwinkel "&amp;F373</f>
        <v>Rockwinkel 76</v>
      </c>
      <c r="E373" s="9" t="str">
        <f aca="false">G373&amp;", "&amp;H373&amp;", "&amp;I373</f>
        <v>Meyer, H., Arbeiter</v>
      </c>
      <c r="F373" s="16" t="n">
        <v>76</v>
      </c>
      <c r="G373" s="9" t="s">
        <v>241</v>
      </c>
      <c r="H373" s="9" t="s">
        <v>109</v>
      </c>
      <c r="I373" s="9" t="s">
        <v>94</v>
      </c>
      <c r="J373" s="9"/>
      <c r="K373" s="8" t="s">
        <v>1689</v>
      </c>
      <c r="L373" s="9" t="str">
        <f aca="false">"https://www.openstreetmap.org/?mlat="&amp;MID(A373,1,9)&amp;"&amp;mlon="&amp;MID(B373,1,8)&amp;"#map=18/"&amp;MID(A373,1,9)&amp;"/"&amp;MID(B373,1,8)</f>
        <v>https://www.openstreetmap.org/?mlat=53.083751&amp;mlon=8.941348#map=18/53.083751/8.941348</v>
      </c>
      <c r="M373" s="9" t="str">
        <f aca="false">"https://opentopomap.org/#marker=17/"&amp;MID(A373,1,9)&amp;"/"&amp;MID(B373,1,8)</f>
        <v>https://opentopomap.org/#marker=17/53.083751/8.941348</v>
      </c>
    </row>
    <row r="374" customFormat="false" ht="14.15" hidden="false" customHeight="true" outlineLevel="0" collapsed="false">
      <c r="A374" s="8" t="s">
        <v>1690</v>
      </c>
      <c r="B374" s="8" t="s">
        <v>1691</v>
      </c>
      <c r="C374" s="15" t="s">
        <v>1692</v>
      </c>
      <c r="D374" s="9" t="str">
        <f aca="false">"Rockwinkel "&amp;F374</f>
        <v>Rockwinkel 77</v>
      </c>
      <c r="E374" s="9" t="str">
        <f aca="false">G374&amp;", "&amp;H374&amp;", "&amp;I374</f>
        <v>Diecke, Gerh., Kolonialwarenhändler</v>
      </c>
      <c r="F374" s="16" t="n">
        <v>77</v>
      </c>
      <c r="G374" s="9" t="s">
        <v>1693</v>
      </c>
      <c r="H374" s="9" t="s">
        <v>123</v>
      </c>
      <c r="I374" s="9" t="s">
        <v>546</v>
      </c>
      <c r="J374" s="9" t="s">
        <v>547</v>
      </c>
      <c r="K374" s="8" t="s">
        <v>1694</v>
      </c>
      <c r="L374" s="9" t="str">
        <f aca="false">"https://www.openstreetmap.org/?mlat="&amp;MID(A374,1,9)&amp;"&amp;mlon="&amp;MID(B374,1,8)&amp;"#map=18/"&amp;MID(A374,1,9)&amp;"/"&amp;MID(B374,1,8)</f>
        <v>https://www.openstreetmap.org/?mlat=53.084136&amp;mlon=8.941122#map=18/53.084136/8.941122</v>
      </c>
      <c r="M374" s="9" t="str">
        <f aca="false">"https://opentopomap.org/#marker=17/"&amp;MID(A374,1,9)&amp;"/"&amp;MID(B374,1,8)</f>
        <v>https://opentopomap.org/#marker=17/53.084136/8.941122</v>
      </c>
    </row>
    <row r="375" customFormat="false" ht="14.15" hidden="false" customHeight="true" outlineLevel="0" collapsed="false">
      <c r="A375" s="8" t="s">
        <v>1695</v>
      </c>
      <c r="B375" s="8" t="s">
        <v>1696</v>
      </c>
      <c r="C375" s="15" t="s">
        <v>1697</v>
      </c>
      <c r="D375" s="9" t="str">
        <f aca="false">"Rockwinkel "&amp;F375</f>
        <v>Rockwinkel 77c</v>
      </c>
      <c r="E375" s="9" t="str">
        <f aca="false">G375&amp;", "&amp;H375&amp;", "&amp;I375</f>
        <v>Hoyer, Joh., Schuhmacher</v>
      </c>
      <c r="F375" s="16" t="s">
        <v>1698</v>
      </c>
      <c r="G375" s="9" t="s">
        <v>1699</v>
      </c>
      <c r="H375" s="9" t="s">
        <v>143</v>
      </c>
      <c r="I375" s="9" t="s">
        <v>532</v>
      </c>
      <c r="J375" s="9"/>
      <c r="K375" s="8" t="s">
        <v>1700</v>
      </c>
      <c r="L375" s="9" t="str">
        <f aca="false">"https://www.openstreetmap.org/?mlat="&amp;MID(A375,1,9)&amp;"&amp;mlon="&amp;MID(B375,1,8)&amp;"#map=18/"&amp;MID(A375,1,9)&amp;"/"&amp;MID(B375,1,8)</f>
        <v>https://www.openstreetmap.org/?mlat=53.08447&amp;mlon=8.94133#map=18/53.08447/8.94133</v>
      </c>
      <c r="M375" s="9" t="str">
        <f aca="false">"https://opentopomap.org/#marker=17/"&amp;MID(A375,1,9)&amp;"/"&amp;MID(B375,1,8)</f>
        <v>https://opentopomap.org/#marker=17/53.08447/8.94133</v>
      </c>
    </row>
    <row r="376" customFormat="false" ht="14.15" hidden="false" customHeight="true" outlineLevel="0" collapsed="false">
      <c r="A376" s="8" t="s">
        <v>1701</v>
      </c>
      <c r="B376" s="8" t="s">
        <v>1702</v>
      </c>
      <c r="C376" s="15" t="s">
        <v>1703</v>
      </c>
      <c r="D376" s="9" t="str">
        <f aca="false">"Rockwinkel "&amp;F376</f>
        <v>Rockwinkel 78</v>
      </c>
      <c r="E376" s="9" t="str">
        <f aca="false">G376&amp;", "&amp;H376&amp;", "&amp;I376</f>
        <v>Junge, Chr., Maurer</v>
      </c>
      <c r="F376" s="16" t="n">
        <v>78</v>
      </c>
      <c r="G376" s="9" t="s">
        <v>576</v>
      </c>
      <c r="H376" s="9" t="s">
        <v>242</v>
      </c>
      <c r="I376" s="9" t="s">
        <v>727</v>
      </c>
      <c r="J376" s="9"/>
      <c r="K376" s="8" t="s">
        <v>1704</v>
      </c>
      <c r="L376" s="9" t="str">
        <f aca="false">"https://www.openstreetmap.org/?mlat="&amp;MID(A376,1,9)&amp;"&amp;mlon="&amp;MID(B376,1,8)&amp;"#map=18/"&amp;MID(A376,1,9)&amp;"/"&amp;MID(B376,1,8)</f>
        <v>https://www.openstreetmap.org/?mlat=53.084638&amp;mlon=8.941426#map=18/53.084638/8.941426</v>
      </c>
      <c r="M376" s="9" t="str">
        <f aca="false">"https://opentopomap.org/#marker=17/"&amp;MID(A376,1,9)&amp;"/"&amp;MID(B376,1,8)</f>
        <v>https://opentopomap.org/#marker=17/53.084638/8.941426</v>
      </c>
    </row>
    <row r="377" customFormat="false" ht="14.15" hidden="false" customHeight="true" outlineLevel="0" collapsed="false">
      <c r="A377" s="8" t="s">
        <v>1705</v>
      </c>
      <c r="B377" s="8" t="s">
        <v>1706</v>
      </c>
      <c r="C377" s="15" t="s">
        <v>1707</v>
      </c>
      <c r="D377" s="9" t="str">
        <f aca="false">"Rockwinkel "&amp;F377</f>
        <v>Rockwinkel 78a</v>
      </c>
      <c r="E377" s="9" t="str">
        <f aca="false">G377&amp;", "&amp;I377</f>
        <v>Müller, Wwe.</v>
      </c>
      <c r="F377" s="16" t="s">
        <v>1708</v>
      </c>
      <c r="G377" s="9" t="s">
        <v>162</v>
      </c>
      <c r="H377" s="9"/>
      <c r="I377" s="9" t="s">
        <v>91</v>
      </c>
      <c r="J377" s="9"/>
      <c r="K377" s="8" t="s">
        <v>1709</v>
      </c>
      <c r="L377" s="9" t="str">
        <f aca="false">"https://www.openstreetmap.org/?mlat="&amp;MID(A377,1,9)&amp;"&amp;mlon="&amp;MID(B377,1,8)&amp;"#map=18/"&amp;MID(A377,1,9)&amp;"/"&amp;MID(B377,1,8)</f>
        <v>https://www.openstreetmap.org/?mlat=53.085&amp;mlon=8.9415#map=18/53.085/8.9415</v>
      </c>
      <c r="M377" s="9" t="str">
        <f aca="false">"https://opentopomap.org/#marker=17/"&amp;MID(A377,1,9)&amp;"/"&amp;MID(B377,1,8)</f>
        <v>https://opentopomap.org/#marker=17/53.085/8.9415</v>
      </c>
    </row>
    <row r="378" customFormat="false" ht="14.15" hidden="false" customHeight="true" outlineLevel="0" collapsed="false">
      <c r="A378" s="8" t="s">
        <v>1710</v>
      </c>
      <c r="B378" s="8" t="s">
        <v>1711</v>
      </c>
      <c r="C378" s="15" t="s">
        <v>1712</v>
      </c>
      <c r="D378" s="9" t="str">
        <f aca="false">"Rockwinkel "&amp;F378</f>
        <v>Rockwinkel 78b</v>
      </c>
      <c r="E378" s="9" t="str">
        <f aca="false">G378&amp;", "&amp;H378&amp;", "&amp;I378</f>
        <v>Blome, Heinr., Arbeiter</v>
      </c>
      <c r="F378" s="16" t="s">
        <v>1713</v>
      </c>
      <c r="G378" s="9" t="s">
        <v>354</v>
      </c>
      <c r="H378" s="9" t="s">
        <v>102</v>
      </c>
      <c r="I378" s="9" t="s">
        <v>94</v>
      </c>
      <c r="J378" s="9"/>
      <c r="K378" s="8" t="s">
        <v>1714</v>
      </c>
      <c r="L378" s="9" t="str">
        <f aca="false">"https://www.openstreetmap.org/?mlat="&amp;MID(A378,1,9)&amp;"&amp;mlon="&amp;MID(B378,1,8)&amp;"#map=18/"&amp;MID(A378,1,9)&amp;"/"&amp;MID(B378,1,8)</f>
        <v>https://www.openstreetmap.org/?mlat=53.085048&amp;mlon=8.941494#map=18/53.085048/8.941494</v>
      </c>
      <c r="M378" s="9" t="str">
        <f aca="false">"https://opentopomap.org/#marker=17/"&amp;MID(A378,1,9)&amp;"/"&amp;MID(B378,1,8)</f>
        <v>https://opentopomap.org/#marker=17/53.085048/8.941494</v>
      </c>
    </row>
    <row r="379" customFormat="false" ht="14.15" hidden="false" customHeight="true" outlineLevel="0" collapsed="false">
      <c r="A379" s="8" t="s">
        <v>1544</v>
      </c>
      <c r="B379" s="8" t="s">
        <v>1715</v>
      </c>
      <c r="C379" s="15" t="s">
        <v>1716</v>
      </c>
      <c r="D379" s="9" t="str">
        <f aca="false">"Rockwinkel "&amp;F379</f>
        <v>Rockwinkel 79</v>
      </c>
      <c r="E379" s="9" t="str">
        <f aca="false">G379&amp;", "&amp;H379&amp;", "&amp;I379</f>
        <v>Junge, Lür, Landmann</v>
      </c>
      <c r="F379" s="16" t="n">
        <v>79</v>
      </c>
      <c r="G379" s="9" t="s">
        <v>576</v>
      </c>
      <c r="H379" s="9" t="s">
        <v>145</v>
      </c>
      <c r="I379" s="9" t="s">
        <v>164</v>
      </c>
      <c r="J379" s="9"/>
      <c r="K379" s="8" t="s">
        <v>1717</v>
      </c>
      <c r="L379" s="9" t="str">
        <f aca="false">"https://www.openstreetmap.org/?mlat="&amp;MID(A379,1,9)&amp;"&amp;mlon="&amp;MID(B379,1,8)&amp;"#map=18/"&amp;MID(A379,1,9)&amp;"/"&amp;MID(B379,1,8)</f>
        <v>https://www.openstreetmap.org/?mlat=53.0846&amp;mlon=8.94206#map=18/53.0846/8.94206</v>
      </c>
      <c r="M379" s="9" t="str">
        <f aca="false">"https://opentopomap.org/#marker=17/"&amp;MID(A379,1,9)&amp;"/"&amp;MID(B379,1,8)</f>
        <v>https://opentopomap.org/#marker=17/53.0846/8.94206</v>
      </c>
    </row>
    <row r="380" customFormat="false" ht="14.15" hidden="false" customHeight="true" outlineLevel="0" collapsed="false">
      <c r="A380" s="8" t="s">
        <v>1718</v>
      </c>
      <c r="B380" s="8" t="s">
        <v>1719</v>
      </c>
      <c r="C380" s="15" t="s">
        <v>1720</v>
      </c>
      <c r="D380" s="9" t="str">
        <f aca="false">"Rockwinkel "&amp;F380</f>
        <v>Rockwinkel 80</v>
      </c>
      <c r="E380" s="9" t="str">
        <f aca="false">G380&amp;", "&amp;H380&amp;", "&amp;I380</f>
        <v>Reinke, H., Bahnarbeiter</v>
      </c>
      <c r="F380" s="16" t="n">
        <v>80</v>
      </c>
      <c r="G380" s="9" t="s">
        <v>1721</v>
      </c>
      <c r="H380" s="9" t="s">
        <v>109</v>
      </c>
      <c r="I380" s="9" t="s">
        <v>1103</v>
      </c>
      <c r="J380" s="9"/>
      <c r="K380" s="8" t="s">
        <v>1722</v>
      </c>
      <c r="L380" s="9" t="str">
        <f aca="false">"https://www.openstreetmap.org/?mlat="&amp;MID(A380,1,9)&amp;"&amp;mlon="&amp;MID(B380,1,8)&amp;"#map=18/"&amp;MID(A380,1,9)&amp;"/"&amp;MID(B380,1,8)</f>
        <v>https://www.openstreetmap.org/?mlat=53.085631&amp;mlon=8.941722#map=18/53.085631/8.941722</v>
      </c>
      <c r="M380" s="9" t="str">
        <f aca="false">"https://opentopomap.org/#marker=17/"&amp;MID(A380,1,9)&amp;"/"&amp;MID(B380,1,8)</f>
        <v>https://opentopomap.org/#marker=17/53.085631/8.941722</v>
      </c>
    </row>
    <row r="381" customFormat="false" ht="14.15" hidden="false" customHeight="true" outlineLevel="0" collapsed="false">
      <c r="A381" s="8" t="s">
        <v>1723</v>
      </c>
      <c r="B381" s="8" t="s">
        <v>1724</v>
      </c>
      <c r="C381" s="15" t="s">
        <v>1725</v>
      </c>
      <c r="D381" s="9" t="str">
        <f aca="false">"Rockwinkel "&amp;F381</f>
        <v>Rockwinkel 81</v>
      </c>
      <c r="E381" s="9" t="str">
        <f aca="false">G381&amp;", "&amp;H381&amp;", "&amp;I381</f>
        <v>Behrens, Friedr., Landmann</v>
      </c>
      <c r="F381" s="16" t="n">
        <v>81</v>
      </c>
      <c r="G381" s="9" t="s">
        <v>142</v>
      </c>
      <c r="H381" s="9" t="s">
        <v>483</v>
      </c>
      <c r="I381" s="9" t="s">
        <v>164</v>
      </c>
      <c r="J381" s="9"/>
      <c r="K381" s="8" t="s">
        <v>1726</v>
      </c>
      <c r="L381" s="9" t="str">
        <f aca="false">"https://www.openstreetmap.org/?mlat="&amp;MID(A381,1,9)&amp;"&amp;mlon="&amp;MID(B381,1,8)&amp;"#map=18/"&amp;MID(A381,1,9)&amp;"/"&amp;MID(B381,1,8)</f>
        <v>https://www.openstreetmap.org/?mlat=53.08572&amp;mlon=8.94058#map=18/53.08572/8.94058</v>
      </c>
      <c r="M381" s="9" t="str">
        <f aca="false">"https://opentopomap.org/#marker=17/"&amp;MID(A381,1,9)&amp;"/"&amp;MID(B381,1,8)</f>
        <v>https://opentopomap.org/#marker=17/53.08572/8.94058</v>
      </c>
    </row>
    <row r="382" customFormat="false" ht="14.15" hidden="false" customHeight="true" outlineLevel="0" collapsed="false">
      <c r="A382" s="8" t="s">
        <v>1727</v>
      </c>
      <c r="B382" s="8" t="s">
        <v>1728</v>
      </c>
      <c r="C382" s="15" t="s">
        <v>1729</v>
      </c>
      <c r="D382" s="9" t="str">
        <f aca="false">"Rockwinkel "&amp;F382</f>
        <v>Rockwinkel 82</v>
      </c>
      <c r="E382" s="9" t="str">
        <f aca="false">G382&amp;", "&amp;H382&amp;", "&amp;I382</f>
        <v>Wagschal, Gottfried, Arbeiter</v>
      </c>
      <c r="F382" s="16" t="n">
        <v>82</v>
      </c>
      <c r="G382" s="9" t="s">
        <v>463</v>
      </c>
      <c r="H382" s="9" t="s">
        <v>1730</v>
      </c>
      <c r="I382" s="9" t="s">
        <v>94</v>
      </c>
      <c r="J382" s="9"/>
      <c r="K382" s="8" t="s">
        <v>1731</v>
      </c>
      <c r="L382" s="9" t="str">
        <f aca="false">"https://www.openstreetmap.org/?mlat="&amp;MID(A382,1,9)&amp;"&amp;mlon="&amp;MID(B382,1,8)&amp;"#map=18/"&amp;MID(A382,1,9)&amp;"/"&amp;MID(B382,1,8)</f>
        <v>https://www.openstreetmap.org/?mlat=53.084658&amp;mlon=8.93971#map=18/53.084658/8.93971</v>
      </c>
      <c r="M382" s="9" t="str">
        <f aca="false">"https://opentopomap.org/#marker=17/"&amp;MID(A382,1,9)&amp;"/"&amp;MID(B382,1,8)</f>
        <v>https://opentopomap.org/#marker=17/53.084658/8.93971</v>
      </c>
    </row>
    <row r="383" customFormat="false" ht="14.15" hidden="false" customHeight="true" outlineLevel="0" collapsed="false">
      <c r="A383" s="8" t="s">
        <v>1732</v>
      </c>
      <c r="B383" s="8" t="s">
        <v>1733</v>
      </c>
      <c r="C383" s="15" t="s">
        <v>1734</v>
      </c>
      <c r="D383" s="9" t="str">
        <f aca="false">"Rockwinkel "&amp;F383</f>
        <v>Rockwinkel 82A</v>
      </c>
      <c r="E383" s="9" t="str">
        <f aca="false">G383&amp;", "&amp;H383&amp;", "&amp;I383</f>
        <v>Loges, H., Drahtwarenfabrikant</v>
      </c>
      <c r="F383" s="16" t="s">
        <v>1735</v>
      </c>
      <c r="G383" s="9" t="s">
        <v>1663</v>
      </c>
      <c r="H383" s="9" t="s">
        <v>109</v>
      </c>
      <c r="I383" s="9" t="s">
        <v>1736</v>
      </c>
      <c r="J383" s="9"/>
      <c r="K383" s="8" t="s">
        <v>1737</v>
      </c>
      <c r="L383" s="9" t="str">
        <f aca="false">"https://www.openstreetmap.org/?mlat="&amp;MID(A383,1,9)&amp;"&amp;mlon="&amp;MID(B383,1,8)&amp;"#map=18/"&amp;MID(A383,1,9)&amp;"/"&amp;MID(B383,1,8)</f>
        <v>https://www.openstreetmap.org/?mlat=53.084768&amp;mlon=8.940155#map=18/53.084768/8.940155</v>
      </c>
      <c r="M383" s="9" t="str">
        <f aca="false">"https://opentopomap.org/#marker=17/"&amp;MID(A383,1,9)&amp;"/"&amp;MID(B383,1,8)</f>
        <v>https://opentopomap.org/#marker=17/53.084768/8.940155</v>
      </c>
    </row>
    <row r="384" customFormat="false" ht="14.15" hidden="false" customHeight="true" outlineLevel="0" collapsed="false">
      <c r="A384" s="8" t="s">
        <v>1738</v>
      </c>
      <c r="B384" s="8" t="s">
        <v>1739</v>
      </c>
      <c r="C384" s="15" t="s">
        <v>1740</v>
      </c>
      <c r="D384" s="9" t="str">
        <f aca="false">"Rockwinkel "&amp;F384</f>
        <v>Rockwinkel 82B</v>
      </c>
      <c r="E384" s="9" t="str">
        <f aca="false">G384&amp;", "&amp;H384&amp;", "&amp;I384</f>
        <v>Rotermund, Herm., Maurermeister</v>
      </c>
      <c r="F384" s="16" t="s">
        <v>1741</v>
      </c>
      <c r="G384" s="9" t="s">
        <v>1522</v>
      </c>
      <c r="H384" s="9" t="s">
        <v>409</v>
      </c>
      <c r="I384" s="9" t="s">
        <v>361</v>
      </c>
      <c r="J384" s="9"/>
      <c r="K384" s="8" t="s">
        <v>1742</v>
      </c>
      <c r="L384" s="9" t="str">
        <f aca="false">"https://www.openstreetmap.org/?mlat="&amp;MID(A384,1,9)&amp;"&amp;mlon="&amp;MID(B384,1,8)&amp;"#map=18/"&amp;MID(A384,1,9)&amp;"/"&amp;MID(B384,1,8)</f>
        <v>https://www.openstreetmap.org/?mlat=53.084301&amp;mlon=8.939968#map=18/53.084301/8.939968</v>
      </c>
      <c r="M384" s="9" t="str">
        <f aca="false">"https://opentopomap.org/#marker=17/"&amp;MID(A384,1,9)&amp;"/"&amp;MID(B384,1,8)</f>
        <v>https://opentopomap.org/#marker=17/53.084301/8.939968</v>
      </c>
    </row>
    <row r="385" customFormat="false" ht="14.15" hidden="false" customHeight="true" outlineLevel="0" collapsed="false">
      <c r="A385" s="8" t="s">
        <v>1743</v>
      </c>
      <c r="B385" s="8" t="s">
        <v>1744</v>
      </c>
      <c r="C385" s="15" t="s">
        <v>1745</v>
      </c>
      <c r="D385" s="9" t="str">
        <f aca="false">"Rockwinkel "&amp;F385</f>
        <v>Rockwinkel 82C</v>
      </c>
      <c r="E385" s="9" t="str">
        <f aca="false">G385&amp;", "&amp;H385&amp;", "&amp;I385</f>
        <v>Brüning, Hinr., Proviantmeister</v>
      </c>
      <c r="F385" s="16" t="s">
        <v>1746</v>
      </c>
      <c r="G385" s="9" t="s">
        <v>517</v>
      </c>
      <c r="H385" s="9" t="s">
        <v>355</v>
      </c>
      <c r="I385" s="9" t="s">
        <v>1747</v>
      </c>
      <c r="J385" s="9"/>
      <c r="K385" s="8" t="s">
        <v>1748</v>
      </c>
      <c r="L385" s="9" t="str">
        <f aca="false">"https://www.openstreetmap.org/?mlat="&amp;MID(A385,1,9)&amp;"&amp;mlon="&amp;MID(B385,1,8)&amp;"#map=18/"&amp;MID(A385,1,9)&amp;"/"&amp;MID(B385,1,8)</f>
        <v>https://www.openstreetmap.org/?mlat=53.08445&amp;mlon=8.939859#map=18/53.08445/8.939859</v>
      </c>
      <c r="M385" s="9" t="str">
        <f aca="false">"https://opentopomap.org/#marker=17/"&amp;MID(A385,1,9)&amp;"/"&amp;MID(B385,1,8)</f>
        <v>https://opentopomap.org/#marker=17/53.08445/8.939859</v>
      </c>
    </row>
    <row r="386" customFormat="false" ht="14.15" hidden="false" customHeight="true" outlineLevel="0" collapsed="false">
      <c r="A386" s="8" t="s">
        <v>1749</v>
      </c>
      <c r="B386" s="8" t="s">
        <v>1750</v>
      </c>
      <c r="C386" s="15" t="s">
        <v>1751</v>
      </c>
      <c r="D386" s="9" t="str">
        <f aca="false">"Rockwinkel "&amp;F386</f>
        <v>Rockwinkel 82c</v>
      </c>
      <c r="E386" s="9" t="str">
        <f aca="false">G386&amp;", "&amp;H386&amp;", "&amp;I386</f>
        <v>Meier, Herm., Arbeiter</v>
      </c>
      <c r="F386" s="16" t="s">
        <v>1752</v>
      </c>
      <c r="G386" s="9" t="s">
        <v>748</v>
      </c>
      <c r="H386" s="9" t="s">
        <v>409</v>
      </c>
      <c r="I386" s="9" t="s">
        <v>94</v>
      </c>
      <c r="J386" s="9"/>
      <c r="K386" s="8" t="s">
        <v>1753</v>
      </c>
      <c r="L386" s="9" t="str">
        <f aca="false">"https://www.openstreetmap.org/?mlat="&amp;MID(A386,1,9)&amp;"&amp;mlon="&amp;MID(B386,1,8)&amp;"#map=18/"&amp;MID(A386,1,9)&amp;"/"&amp;MID(B386,1,8)</f>
        <v>https://www.openstreetmap.org/?mlat=53.084051&amp;mlon=8.937131#map=18/53.084051/8.937131</v>
      </c>
      <c r="M386" s="9" t="str">
        <f aca="false">"https://opentopomap.org/#marker=17/"&amp;MID(A386,1,9)&amp;"/"&amp;MID(B386,1,8)</f>
        <v>https://opentopomap.org/#marker=17/53.084051/8.937131</v>
      </c>
    </row>
    <row r="387" customFormat="false" ht="14.15" hidden="false" customHeight="true" outlineLevel="0" collapsed="false">
      <c r="A387" s="8" t="s">
        <v>1754</v>
      </c>
      <c r="B387" s="8" t="s">
        <v>1755</v>
      </c>
      <c r="C387" s="15" t="s">
        <v>1756</v>
      </c>
      <c r="D387" s="9" t="str">
        <f aca="false">"Rockwinkel "&amp;F387</f>
        <v>Rockwinkel 82d</v>
      </c>
      <c r="E387" s="9" t="str">
        <f aca="false">G387&amp;", "&amp;H387&amp;", "&amp;I387</f>
        <v>Wieters, H., Arbeiter</v>
      </c>
      <c r="F387" s="16" t="s">
        <v>1757</v>
      </c>
      <c r="G387" s="9" t="s">
        <v>1548</v>
      </c>
      <c r="H387" s="9" t="s">
        <v>109</v>
      </c>
      <c r="I387" s="9" t="s">
        <v>94</v>
      </c>
      <c r="J387" s="9"/>
      <c r="K387" s="8" t="s">
        <v>1758</v>
      </c>
      <c r="L387" s="9" t="str">
        <f aca="false">"https://www.openstreetmap.org/?mlat="&amp;MID(A387,1,9)&amp;"&amp;mlon="&amp;MID(B387,1,8)&amp;"#map=18/"&amp;MID(A387,1,9)&amp;"/"&amp;MID(B387,1,8)</f>
        <v>https://www.openstreetmap.org/?mlat=53.083886&amp;mlon=8.937235#map=18/53.083886/8.937235</v>
      </c>
      <c r="M387" s="9" t="str">
        <f aca="false">"https://opentopomap.org/#marker=17/"&amp;MID(A387,1,9)&amp;"/"&amp;MID(B387,1,8)</f>
        <v>https://opentopomap.org/#marker=17/53.083886/8.937235</v>
      </c>
    </row>
    <row r="388" customFormat="false" ht="14.15" hidden="false" customHeight="true" outlineLevel="0" collapsed="false">
      <c r="A388" s="8" t="s">
        <v>1759</v>
      </c>
      <c r="B388" s="8" t="s">
        <v>1760</v>
      </c>
      <c r="C388" s="15" t="s">
        <v>1761</v>
      </c>
      <c r="D388" s="9" t="str">
        <f aca="false">"Rockwinkel "&amp;F388</f>
        <v>Rockwinkel 82D</v>
      </c>
      <c r="E388" s="9" t="str">
        <f aca="false">G388&amp;", "&amp;H388&amp;", "&amp;I388</f>
        <v>Zillmer, C. Fr., Landjäger</v>
      </c>
      <c r="F388" s="16" t="s">
        <v>1762</v>
      </c>
      <c r="G388" s="9" t="s">
        <v>1763</v>
      </c>
      <c r="H388" s="9" t="s">
        <v>1764</v>
      </c>
      <c r="I388" s="9" t="s">
        <v>1765</v>
      </c>
      <c r="J388" s="9"/>
      <c r="K388" s="8" t="s">
        <v>1766</v>
      </c>
      <c r="L388" s="9" t="str">
        <f aca="false">"https://www.openstreetmap.org/?mlat="&amp;MID(A388,1,9)&amp;"&amp;mlon="&amp;MID(B388,1,8)&amp;"#map=18/"&amp;MID(A388,1,9)&amp;"/"&amp;MID(B388,1,8)</f>
        <v>https://www.openstreetmap.org/?mlat=53.084449&amp;mlon=8.940386#map=18/53.084449/8.940386</v>
      </c>
      <c r="M388" s="9" t="str">
        <f aca="false">"https://opentopomap.org/#marker=17/"&amp;MID(A388,1,9)&amp;"/"&amp;MID(B388,1,8)</f>
        <v>https://opentopomap.org/#marker=17/53.084449/8.940386</v>
      </c>
    </row>
    <row r="389" customFormat="false" ht="14.15" hidden="false" customHeight="true" outlineLevel="0" collapsed="false">
      <c r="A389" s="8" t="s">
        <v>1767</v>
      </c>
      <c r="B389" s="8" t="s">
        <v>1768</v>
      </c>
      <c r="C389" s="15" t="s">
        <v>1769</v>
      </c>
      <c r="D389" s="9" t="str">
        <f aca="false">"Rockwinkel "&amp;F389</f>
        <v>Rockwinkel 82E</v>
      </c>
      <c r="E389" s="9" t="str">
        <f aca="false">G389&amp;", "&amp;H389&amp;", "&amp;I389</f>
        <v>Stuckenbrock, Carl, Arbeiter</v>
      </c>
      <c r="F389" s="16" t="s">
        <v>1770</v>
      </c>
      <c r="G389" s="9" t="s">
        <v>1771</v>
      </c>
      <c r="H389" s="9" t="s">
        <v>235</v>
      </c>
      <c r="I389" s="9" t="s">
        <v>94</v>
      </c>
      <c r="J389" s="9"/>
      <c r="K389" s="8" t="s">
        <v>1772</v>
      </c>
      <c r="L389" s="9" t="str">
        <f aca="false">"https://www.openstreetmap.org/?mlat="&amp;MID(A389,1,9)&amp;"&amp;mlon="&amp;MID(B389,1,8)&amp;"#map=18/"&amp;MID(A389,1,9)&amp;"/"&amp;MID(B389,1,8)</f>
        <v>https://www.openstreetmap.org/?mlat=53.083674&amp;mlon=8.937294#map=18/53.083674/8.937294</v>
      </c>
      <c r="M389" s="9" t="str">
        <f aca="false">"https://opentopomap.org/#marker=17/"&amp;MID(A389,1,9)&amp;"/"&amp;MID(B389,1,8)</f>
        <v>https://opentopomap.org/#marker=17/53.083674/8.937294</v>
      </c>
    </row>
    <row r="390" customFormat="false" ht="14.15" hidden="false" customHeight="true" outlineLevel="0" collapsed="false">
      <c r="A390" s="8" t="s">
        <v>1773</v>
      </c>
      <c r="B390" s="8" t="s">
        <v>1774</v>
      </c>
      <c r="C390" s="15" t="s">
        <v>1775</v>
      </c>
      <c r="D390" s="9" t="str">
        <f aca="false">"Rockwinkel "&amp;F390</f>
        <v>Rockwinkel 83</v>
      </c>
      <c r="E390" s="9" t="str">
        <f aca="false">G390&amp;", "&amp;H390&amp;", "&amp;I390</f>
        <v>Rosenbrock, Joh., Bahnwärter</v>
      </c>
      <c r="F390" s="16" t="n">
        <v>83</v>
      </c>
      <c r="G390" s="9" t="s">
        <v>1463</v>
      </c>
      <c r="H390" s="9" t="s">
        <v>143</v>
      </c>
      <c r="I390" s="9" t="s">
        <v>1776</v>
      </c>
      <c r="J390" s="9"/>
      <c r="K390" s="8" t="s">
        <v>1777</v>
      </c>
      <c r="L390" s="9" t="str">
        <f aca="false">"https://www.openstreetmap.org/?mlat="&amp;MID(A390,1,9)&amp;"&amp;mlon="&amp;MID(B390,1,8)&amp;"#map=18/"&amp;MID(A390,1,9)&amp;"/"&amp;MID(B390,1,8)</f>
        <v>https://www.openstreetmap.org/?mlat=53.08492&amp;mlon=8.939515#map=18/53.08492/8.939515</v>
      </c>
      <c r="M390" s="9" t="str">
        <f aca="false">"https://opentopomap.org/#marker=17/"&amp;MID(A390,1,9)&amp;"/"&amp;MID(B390,1,8)</f>
        <v>https://opentopomap.org/#marker=17/53.08492/8.939515</v>
      </c>
    </row>
    <row r="391" customFormat="false" ht="14.15" hidden="false" customHeight="true" outlineLevel="0" collapsed="false">
      <c r="A391" s="8" t="s">
        <v>1778</v>
      </c>
      <c r="B391" s="8" t="s">
        <v>1779</v>
      </c>
      <c r="C391" s="15" t="s">
        <v>1780</v>
      </c>
      <c r="D391" s="9" t="str">
        <f aca="false">"Rockwinkel "&amp;F391</f>
        <v>Rockwinkel 83a</v>
      </c>
      <c r="E391" s="9" t="str">
        <f aca="false">G391&amp;", "&amp;H391&amp;", "&amp;I391</f>
        <v>Meierdierks, Friedr., Arbeiter</v>
      </c>
      <c r="F391" s="16" t="s">
        <v>1781</v>
      </c>
      <c r="G391" s="9" t="s">
        <v>101</v>
      </c>
      <c r="H391" s="9" t="s">
        <v>483</v>
      </c>
      <c r="I391" s="9" t="s">
        <v>94</v>
      </c>
      <c r="J391" s="9"/>
      <c r="K391" s="8" t="s">
        <v>1782</v>
      </c>
      <c r="L391" s="9" t="str">
        <f aca="false">"https://www.openstreetmap.org/?mlat="&amp;MID(A391,1,9)&amp;"&amp;mlon="&amp;MID(B391,1,8)&amp;"#map=18/"&amp;MID(A391,1,9)&amp;"/"&amp;MID(B391,1,8)</f>
        <v>https://www.openstreetmap.org/?mlat=53.084985&amp;mlon=8.939482#map=18/53.084985/8.939482</v>
      </c>
      <c r="M391" s="9" t="str">
        <f aca="false">"https://opentopomap.org/#marker=17/"&amp;MID(A391,1,9)&amp;"/"&amp;MID(B391,1,8)</f>
        <v>https://opentopomap.org/#marker=17/53.084985/8.939482</v>
      </c>
    </row>
    <row r="392" customFormat="false" ht="14.15" hidden="false" customHeight="true" outlineLevel="0" collapsed="false">
      <c r="A392" s="8" t="s">
        <v>1783</v>
      </c>
      <c r="B392" s="8" t="s">
        <v>1784</v>
      </c>
      <c r="C392" s="15" t="s">
        <v>1785</v>
      </c>
      <c r="D392" s="9" t="str">
        <f aca="false">"Rockwinkel "&amp;F392</f>
        <v>Rockwinkel 83c</v>
      </c>
      <c r="E392" s="9" t="str">
        <f aca="false">G392&amp;", "&amp;H392&amp;", "&amp;I392</f>
        <v>Hoyer, Herm., Parkaufseher</v>
      </c>
      <c r="F392" s="16" t="s">
        <v>1786</v>
      </c>
      <c r="G392" s="9" t="s">
        <v>1699</v>
      </c>
      <c r="H392" s="9" t="s">
        <v>409</v>
      </c>
      <c r="I392" s="9" t="s">
        <v>1787</v>
      </c>
      <c r="J392" s="9"/>
      <c r="K392" s="8" t="s">
        <v>1788</v>
      </c>
      <c r="L392" s="9" t="str">
        <f aca="false">"https://www.openstreetmap.org/?mlat="&amp;MID(A392,1,9)&amp;"&amp;mlon="&amp;MID(B392,1,8)&amp;"#map=18/"&amp;MID(A392,1,9)&amp;"/"&amp;MID(B392,1,8)</f>
        <v>https://www.openstreetmap.org/?mlat=53.084286&amp;mlon=8.937064#map=18/53.084286/8.937064</v>
      </c>
      <c r="M392" s="9" t="str">
        <f aca="false">"https://opentopomap.org/#marker=17/"&amp;MID(A392,1,9)&amp;"/"&amp;MID(B392,1,8)</f>
        <v>https://opentopomap.org/#marker=17/53.084286/8.937064</v>
      </c>
    </row>
    <row r="393" customFormat="false" ht="14.15" hidden="false" customHeight="true" outlineLevel="0" collapsed="false">
      <c r="A393" s="8" t="s">
        <v>1783</v>
      </c>
      <c r="B393" s="8" t="s">
        <v>1784</v>
      </c>
      <c r="C393" s="15" t="s">
        <v>1785</v>
      </c>
      <c r="D393" s="9" t="str">
        <f aca="false">"Rockwinkel "&amp;F393</f>
        <v>Rockwinkel 83c</v>
      </c>
      <c r="E393" s="9" t="str">
        <f aca="false">G393&amp;", "&amp;H393&amp;", "&amp;I393</f>
        <v>Kiekhöfer, W. C. E., Koch</v>
      </c>
      <c r="F393" s="16" t="s">
        <v>1786</v>
      </c>
      <c r="G393" s="9" t="s">
        <v>1789</v>
      </c>
      <c r="H393" s="9" t="s">
        <v>1790</v>
      </c>
      <c r="I393" s="9" t="s">
        <v>1476</v>
      </c>
      <c r="J393" s="9"/>
      <c r="K393" s="8" t="s">
        <v>1788</v>
      </c>
      <c r="L393" s="9" t="str">
        <f aca="false">"https://www.openstreetmap.org/?mlat="&amp;MID(A393,1,9)&amp;"&amp;mlon="&amp;MID(B393,1,8)&amp;"#map=18/"&amp;MID(A393,1,9)&amp;"/"&amp;MID(B393,1,8)</f>
        <v>https://www.openstreetmap.org/?mlat=53.084286&amp;mlon=8.937064#map=18/53.084286/8.937064</v>
      </c>
      <c r="M393" s="9" t="str">
        <f aca="false">"https://opentopomap.org/#marker=17/"&amp;MID(A393,1,9)&amp;"/"&amp;MID(B393,1,8)</f>
        <v>https://opentopomap.org/#marker=17/53.084286/8.937064</v>
      </c>
    </row>
    <row r="394" customFormat="false" ht="14.15" hidden="false" customHeight="true" outlineLevel="0" collapsed="false">
      <c r="A394" s="8" t="s">
        <v>1791</v>
      </c>
      <c r="B394" s="8" t="s">
        <v>1792</v>
      </c>
      <c r="C394" s="15" t="s">
        <v>1793</v>
      </c>
      <c r="D394" s="9" t="str">
        <f aca="false">"Rockwinkel "&amp;F394</f>
        <v>Rockwinkel 83d</v>
      </c>
      <c r="E394" s="9" t="str">
        <f aca="false">G394&amp;", "&amp;H394&amp;", "&amp;I394</f>
        <v>Kruse, Joh., Arbeiter</v>
      </c>
      <c r="F394" s="16" t="s">
        <v>1794</v>
      </c>
      <c r="G394" s="9" t="s">
        <v>1795</v>
      </c>
      <c r="H394" s="9" t="s">
        <v>143</v>
      </c>
      <c r="I394" s="9" t="s">
        <v>94</v>
      </c>
      <c r="J394" s="9"/>
      <c r="K394" s="8" t="s">
        <v>1796</v>
      </c>
      <c r="L394" s="9" t="str">
        <f aca="false">"https://www.openstreetmap.org/?mlat="&amp;MID(A394,1,9)&amp;"&amp;mlon="&amp;MID(B394,1,8)&amp;"#map=18/"&amp;MID(A394,1,9)&amp;"/"&amp;MID(B394,1,8)</f>
        <v>https://www.openstreetmap.org/?mlat=53.084507&amp;mlon=8.936992#map=18/53.084507/8.936992</v>
      </c>
      <c r="M394" s="9" t="str">
        <f aca="false">"https://opentopomap.org/#marker=17/"&amp;MID(A394,1,9)&amp;"/"&amp;MID(B394,1,8)</f>
        <v>https://opentopomap.org/#marker=17/53.084507/8.936992</v>
      </c>
    </row>
    <row r="395" customFormat="false" ht="14.15" hidden="false" customHeight="true" outlineLevel="0" collapsed="false">
      <c r="A395" s="8" t="s">
        <v>1797</v>
      </c>
      <c r="B395" s="8" t="s">
        <v>1798</v>
      </c>
      <c r="C395" s="15" t="s">
        <v>1799</v>
      </c>
      <c r="D395" s="9" t="str">
        <f aca="false">"Rockwinkel "&amp;F395</f>
        <v>Rockwinkel 83e</v>
      </c>
      <c r="E395" s="9" t="str">
        <f aca="false">G395&amp;", "&amp;H395&amp;", "&amp;I395&amp;", "&amp;J395</f>
        <v>Heinson, Heinr., Arbeiter, Kolonialwarenhandlung</v>
      </c>
      <c r="F395" s="16" t="s">
        <v>1800</v>
      </c>
      <c r="G395" s="9" t="s">
        <v>1801</v>
      </c>
      <c r="H395" s="9" t="s">
        <v>102</v>
      </c>
      <c r="I395" s="9" t="s">
        <v>94</v>
      </c>
      <c r="J395" s="9" t="s">
        <v>547</v>
      </c>
      <c r="K395" s="8" t="s">
        <v>1802</v>
      </c>
      <c r="L395" s="9" t="str">
        <f aca="false">"https://www.openstreetmap.org/?mlat="&amp;MID(A395,1,9)&amp;"&amp;mlon="&amp;MID(B395,1,8)&amp;"#map=18/"&amp;MID(A395,1,9)&amp;"/"&amp;MID(B395,1,8)</f>
        <v>https://www.openstreetmap.org/?mlat=53.08519&amp;mlon=8.93981#map=18/53.08519/8.93981</v>
      </c>
      <c r="M395" s="9" t="str">
        <f aca="false">"https://opentopomap.org/#marker=17/"&amp;MID(A395,1,9)&amp;"/"&amp;MID(B395,1,8)</f>
        <v>https://opentopomap.org/#marker=17/53.08519/8.93981</v>
      </c>
    </row>
    <row r="396" customFormat="false" ht="14.15" hidden="false" customHeight="true" outlineLevel="0" collapsed="false">
      <c r="A396" s="8" t="s">
        <v>1803</v>
      </c>
      <c r="B396" s="8" t="s">
        <v>1804</v>
      </c>
      <c r="C396" s="15" t="s">
        <v>1805</v>
      </c>
      <c r="D396" s="9" t="str">
        <f aca="false">"Rockwinkel "&amp;F396</f>
        <v>Rockwinkel 83f</v>
      </c>
      <c r="E396" s="9" t="str">
        <f aca="false">G396&amp;", "&amp;H396&amp;", "&amp;I396</f>
        <v>Böcker, H., Weichensteller</v>
      </c>
      <c r="F396" s="16" t="s">
        <v>1806</v>
      </c>
      <c r="G396" s="9" t="s">
        <v>1807</v>
      </c>
      <c r="H396" s="9" t="s">
        <v>109</v>
      </c>
      <c r="I396" s="9" t="s">
        <v>850</v>
      </c>
      <c r="J396" s="9"/>
      <c r="K396" s="8" t="s">
        <v>1808</v>
      </c>
      <c r="L396" s="9" t="str">
        <f aca="false">"https://www.openstreetmap.org/?mlat="&amp;MID(A396,1,9)&amp;"&amp;mlon="&amp;MID(B396,1,8)&amp;"#map=18/"&amp;MID(A396,1,9)&amp;"/"&amp;MID(B396,1,8)</f>
        <v>https://www.openstreetmap.org/?mlat=53.085502&amp;mlon=8.941219#map=18/53.085502/8.941219</v>
      </c>
      <c r="M396" s="9" t="str">
        <f aca="false">"https://opentopomap.org/#marker=17/"&amp;MID(A396,1,9)&amp;"/"&amp;MID(B396,1,8)</f>
        <v>https://opentopomap.org/#marker=17/53.085502/8.941219</v>
      </c>
    </row>
    <row r="397" customFormat="false" ht="14.15" hidden="false" customHeight="true" outlineLevel="0" collapsed="false">
      <c r="A397" s="8" t="s">
        <v>1803</v>
      </c>
      <c r="B397" s="8" t="s">
        <v>1804</v>
      </c>
      <c r="C397" s="15" t="s">
        <v>1805</v>
      </c>
      <c r="D397" s="9" t="str">
        <f aca="false">"Rockwinkel "&amp;F397</f>
        <v>Rockwinkel 83f</v>
      </c>
      <c r="E397" s="9" t="str">
        <f aca="false">G397&amp;", "&amp;H397&amp;", "&amp;I397</f>
        <v>Junge, Heinr., Maurermeister</v>
      </c>
      <c r="F397" s="16" t="s">
        <v>1806</v>
      </c>
      <c r="G397" s="9" t="s">
        <v>576</v>
      </c>
      <c r="H397" s="9" t="s">
        <v>102</v>
      </c>
      <c r="I397" s="9" t="s">
        <v>361</v>
      </c>
      <c r="J397" s="9"/>
      <c r="K397" s="8" t="s">
        <v>1808</v>
      </c>
      <c r="L397" s="9" t="str">
        <f aca="false">"https://www.openstreetmap.org/?mlat="&amp;MID(A397,1,9)&amp;"&amp;mlon="&amp;MID(B397,1,8)&amp;"#map=18/"&amp;MID(A397,1,9)&amp;"/"&amp;MID(B397,1,8)</f>
        <v>https://www.openstreetmap.org/?mlat=53.085502&amp;mlon=8.941219#map=18/53.085502/8.941219</v>
      </c>
      <c r="M397" s="9" t="str">
        <f aca="false">"https://opentopomap.org/#marker=17/"&amp;MID(A397,1,9)&amp;"/"&amp;MID(B397,1,8)</f>
        <v>https://opentopomap.org/#marker=17/53.085502/8.941219</v>
      </c>
    </row>
    <row r="398" customFormat="false" ht="14.15" hidden="false" customHeight="true" outlineLevel="0" collapsed="false">
      <c r="A398" s="8" t="s">
        <v>1803</v>
      </c>
      <c r="B398" s="8" t="s">
        <v>1804</v>
      </c>
      <c r="C398" s="15" t="s">
        <v>1805</v>
      </c>
      <c r="D398" s="9" t="str">
        <f aca="false">"Rockwinkel "&amp;F398</f>
        <v>Rockwinkel 83f</v>
      </c>
      <c r="E398" s="9" t="str">
        <f aca="false">G398&amp;", "&amp;H398&amp;", "&amp;I398</f>
        <v>Junge, Hinr., Maurer</v>
      </c>
      <c r="F398" s="16" t="s">
        <v>1806</v>
      </c>
      <c r="G398" s="9" t="s">
        <v>576</v>
      </c>
      <c r="H398" s="9" t="s">
        <v>355</v>
      </c>
      <c r="I398" s="9" t="s">
        <v>727</v>
      </c>
      <c r="J398" s="9"/>
      <c r="K398" s="8" t="s">
        <v>1808</v>
      </c>
      <c r="L398" s="9" t="str">
        <f aca="false">"https://www.openstreetmap.org/?mlat="&amp;MID(A398,1,9)&amp;"&amp;mlon="&amp;MID(B398,1,8)&amp;"#map=18/"&amp;MID(A398,1,9)&amp;"/"&amp;MID(B398,1,8)</f>
        <v>https://www.openstreetmap.org/?mlat=53.085502&amp;mlon=8.941219#map=18/53.085502/8.941219</v>
      </c>
      <c r="M398" s="9" t="str">
        <f aca="false">"https://opentopomap.org/#marker=17/"&amp;MID(A398,1,9)&amp;"/"&amp;MID(B398,1,8)</f>
        <v>https://opentopomap.org/#marker=17/53.085502/8.941219</v>
      </c>
    </row>
    <row r="399" customFormat="false" ht="14.15" hidden="false" customHeight="true" outlineLevel="0" collapsed="false">
      <c r="A399" s="8" t="s">
        <v>1809</v>
      </c>
      <c r="B399" s="8" t="s">
        <v>1810</v>
      </c>
      <c r="C399" s="15" t="s">
        <v>1811</v>
      </c>
      <c r="D399" s="9" t="str">
        <f aca="false">"Rockwinkel "&amp;F399</f>
        <v>Rockwinkel 84</v>
      </c>
      <c r="E399" s="9" t="str">
        <f aca="false">G399&amp;", "&amp;H399&amp;", "&amp;I399</f>
        <v>Menke, Wilh., Landmann</v>
      </c>
      <c r="F399" s="16" t="n">
        <v>84</v>
      </c>
      <c r="G399" s="9" t="s">
        <v>718</v>
      </c>
      <c r="H399" s="9" t="s">
        <v>216</v>
      </c>
      <c r="I399" s="9" t="s">
        <v>164</v>
      </c>
      <c r="J399" s="9"/>
      <c r="K399" s="8" t="s">
        <v>1812</v>
      </c>
      <c r="L399" s="9" t="str">
        <f aca="false">"https://www.openstreetmap.org/?mlat="&amp;MID(A399,1,9)&amp;"&amp;mlon="&amp;MID(B399,1,8)&amp;"#map=18/"&amp;MID(A399,1,9)&amp;"/"&amp;MID(B399,1,8)</f>
        <v>https://www.openstreetmap.org/?mlat=53.08487&amp;mlon=8.93628#map=18/53.08487/8.93628</v>
      </c>
      <c r="M399" s="9" t="str">
        <f aca="false">"https://opentopomap.org/#marker=17/"&amp;MID(A399,1,9)&amp;"/"&amp;MID(B399,1,8)</f>
        <v>https://opentopomap.org/#marker=17/53.08487/8.93628</v>
      </c>
    </row>
    <row r="400" customFormat="false" ht="14.15" hidden="false" customHeight="true" outlineLevel="0" collapsed="false">
      <c r="A400" s="8" t="s">
        <v>1813</v>
      </c>
      <c r="B400" s="8" t="s">
        <v>1814</v>
      </c>
      <c r="C400" s="15" t="s">
        <v>1815</v>
      </c>
      <c r="D400" s="9" t="str">
        <f aca="false">"Rockwinkel "&amp;F400</f>
        <v>Rockwinkel 85c</v>
      </c>
      <c r="E400" s="9" t="str">
        <f aca="false">"Muller"&amp;", "&amp;H400&amp;", "&amp;I400</f>
        <v>Muller, W., Gärtner</v>
      </c>
      <c r="F400" s="16" t="s">
        <v>1816</v>
      </c>
      <c r="G400" s="9" t="s">
        <v>162</v>
      </c>
      <c r="H400" s="9" t="s">
        <v>559</v>
      </c>
      <c r="I400" s="9" t="s">
        <v>236</v>
      </c>
      <c r="J400" s="9"/>
      <c r="K400" s="8" t="s">
        <v>1817</v>
      </c>
      <c r="L400" s="9" t="str">
        <f aca="false">"https://www.openstreetmap.org/?mlat="&amp;MID(A400,1,9)&amp;"&amp;mlon="&amp;MID(B400,1,8)&amp;"#map=18/"&amp;MID(A400,1,9)&amp;"/"&amp;MID(B400,1,8)</f>
        <v>https://www.openstreetmap.org/?mlat=53.084671&amp;mlon=8.936813#map=18/53.084671/8.936813</v>
      </c>
      <c r="M400" s="9" t="str">
        <f aca="false">"https://opentopomap.org/#marker=17/"&amp;MID(A400,1,9)&amp;"/"&amp;MID(B400,1,8)</f>
        <v>https://opentopomap.org/#marker=17/53.084671/8.936813</v>
      </c>
    </row>
    <row r="401" customFormat="false" ht="14.15" hidden="false" customHeight="true" outlineLevel="0" collapsed="false">
      <c r="A401" s="8" t="s">
        <v>1813</v>
      </c>
      <c r="B401" s="8" t="s">
        <v>1814</v>
      </c>
      <c r="C401" s="15" t="s">
        <v>1818</v>
      </c>
      <c r="D401" s="9" t="str">
        <f aca="false">"Rockwinkel "&amp;F401</f>
        <v>Rockwinkel 85c</v>
      </c>
      <c r="E401" s="9" t="str">
        <f aca="false">G401&amp;", "&amp;H401&amp;", "&amp;I401</f>
        <v>Zacher, Heinr., Weichensteller</v>
      </c>
      <c r="F401" s="16" t="s">
        <v>1816</v>
      </c>
      <c r="G401" s="9" t="s">
        <v>1819</v>
      </c>
      <c r="H401" s="9" t="s">
        <v>102</v>
      </c>
      <c r="I401" s="9" t="s">
        <v>850</v>
      </c>
      <c r="J401" s="9"/>
      <c r="K401" s="8" t="s">
        <v>1817</v>
      </c>
      <c r="L401" s="9" t="str">
        <f aca="false">"https://www.openstreetmap.org/?mlat="&amp;MID(A401,1,9)&amp;"&amp;mlon="&amp;MID(B401,1,8)&amp;"#map=18/"&amp;MID(A401,1,9)&amp;"/"&amp;MID(B401,1,8)</f>
        <v>https://www.openstreetmap.org/?mlat=53.084671&amp;mlon=8.936813#map=18/53.084671/8.936813</v>
      </c>
      <c r="M401" s="9" t="str">
        <f aca="false">"https://opentopomap.org/#marker=17/"&amp;MID(A401,1,9)&amp;"/"&amp;MID(B401,1,8)</f>
        <v>https://opentopomap.org/#marker=17/53.084671/8.936813</v>
      </c>
    </row>
    <row r="402" customFormat="false" ht="14.15" hidden="false" customHeight="true" outlineLevel="0" collapsed="false">
      <c r="A402" s="8" t="s">
        <v>1820</v>
      </c>
      <c r="B402" s="8" t="s">
        <v>1821</v>
      </c>
      <c r="C402" s="15" t="s">
        <v>1822</v>
      </c>
      <c r="D402" s="9" t="str">
        <f aca="false">"Rockwinkel "&amp;F402</f>
        <v>Rockwinkel 85d</v>
      </c>
      <c r="E402" s="9" t="str">
        <f aca="false">G402&amp;", "&amp;H402&amp;", "&amp;I402</f>
        <v>Hoyer, Hinr., Gärtner</v>
      </c>
      <c r="F402" s="16" t="s">
        <v>1823</v>
      </c>
      <c r="G402" s="9" t="s">
        <v>1699</v>
      </c>
      <c r="H402" s="9" t="s">
        <v>355</v>
      </c>
      <c r="I402" s="9" t="s">
        <v>236</v>
      </c>
      <c r="J402" s="9"/>
      <c r="K402" s="8" t="s">
        <v>1824</v>
      </c>
      <c r="L402" s="9" t="str">
        <f aca="false">"https://www.openstreetmap.org/?mlat="&amp;MID(A402,1,9)&amp;"&amp;mlon="&amp;MID(B402,1,8)&amp;"#map=18/"&amp;MID(A402,1,9)&amp;"/"&amp;MID(B402,1,8)</f>
        <v>https://www.openstreetmap.org/?mlat=53.085239&amp;mlon=8.939287#map=18/53.085239/8.939287</v>
      </c>
      <c r="M402" s="9" t="str">
        <f aca="false">"https://opentopomap.org/#marker=17/"&amp;MID(A402,1,9)&amp;"/"&amp;MID(B402,1,8)</f>
        <v>https://opentopomap.org/#marker=17/53.085239/8.939287</v>
      </c>
    </row>
    <row r="403" customFormat="false" ht="14.15" hidden="false" customHeight="true" outlineLevel="0" collapsed="false">
      <c r="A403" s="8" t="s">
        <v>1825</v>
      </c>
      <c r="B403" s="8" t="s">
        <v>1826</v>
      </c>
      <c r="C403" s="15" t="s">
        <v>1827</v>
      </c>
      <c r="D403" s="9" t="str">
        <f aca="false">"Rockwinkel "&amp;F403</f>
        <v>Rockwinkel 86</v>
      </c>
      <c r="E403" s="9" t="str">
        <f aca="false">G403&amp;", "&amp;H403&amp;", "&amp;J403</f>
        <v>Waldhausen, M., Landgut</v>
      </c>
      <c r="F403" s="16" t="n">
        <v>86</v>
      </c>
      <c r="G403" s="9" t="s">
        <v>1828</v>
      </c>
      <c r="H403" s="9" t="s">
        <v>1829</v>
      </c>
      <c r="I403" s="9"/>
      <c r="J403" s="9" t="s">
        <v>151</v>
      </c>
      <c r="K403" s="8" t="s">
        <v>1830</v>
      </c>
      <c r="L403" s="9" t="str">
        <f aca="false">"https://www.openstreetmap.org/?mlat="&amp;MID(A403,1,9)&amp;"&amp;mlon="&amp;MID(B403,1,8)&amp;"#map=18/"&amp;MID(A403,1,9)&amp;"/"&amp;MID(B403,1,8)</f>
        <v>https://www.openstreetmap.org/?mlat=53.085927&amp;mlon=8.938398#map=18/53.085927/8.938398</v>
      </c>
      <c r="M403" s="9" t="str">
        <f aca="false">"https://opentopomap.org/#marker=17/"&amp;MID(A403,1,9)&amp;"/"&amp;MID(B403,1,8)</f>
        <v>https://opentopomap.org/#marker=17/53.085927/8.938398</v>
      </c>
    </row>
    <row r="404" customFormat="false" ht="14.15" hidden="false" customHeight="true" outlineLevel="0" collapsed="false">
      <c r="A404" s="8" t="s">
        <v>1831</v>
      </c>
      <c r="B404" s="8" t="s">
        <v>1832</v>
      </c>
      <c r="C404" s="15" t="s">
        <v>1833</v>
      </c>
      <c r="D404" s="9" t="str">
        <f aca="false">"Rockwinkel "&amp;F404</f>
        <v>Rockwinkel 86a</v>
      </c>
      <c r="E404" s="9" t="str">
        <f aca="false">G404&amp;", "&amp;H404&amp;", "&amp;I404</f>
        <v>Heuer, Wilh., Hofmeier</v>
      </c>
      <c r="F404" s="16" t="s">
        <v>1834</v>
      </c>
      <c r="G404" s="9" t="s">
        <v>1835</v>
      </c>
      <c r="H404" s="9" t="s">
        <v>216</v>
      </c>
      <c r="I404" s="9" t="s">
        <v>183</v>
      </c>
      <c r="J404" s="9"/>
      <c r="K404" s="8" t="s">
        <v>1836</v>
      </c>
      <c r="L404" s="9" t="str">
        <f aca="false">"https://www.openstreetmap.org/?mlat="&amp;MID(A404,1,9)&amp;"&amp;mlon="&amp;MID(B404,1,8)&amp;"#map=18/"&amp;MID(A404,1,9)&amp;"/"&amp;MID(B404,1,8)</f>
        <v>https://www.openstreetmap.org/?mlat=53.0853&amp;mlon=8.93838#map=18/53.0853/8.93838</v>
      </c>
      <c r="M404" s="9" t="str">
        <f aca="false">"https://opentopomap.org/#marker=17/"&amp;MID(A404,1,9)&amp;"/"&amp;MID(B404,1,8)</f>
        <v>https://opentopomap.org/#marker=17/53.0853/8.93838</v>
      </c>
    </row>
    <row r="405" customFormat="false" ht="14.15" hidden="false" customHeight="true" outlineLevel="0" collapsed="false">
      <c r="A405" s="8" t="s">
        <v>1837</v>
      </c>
      <c r="B405" s="8" t="s">
        <v>1838</v>
      </c>
      <c r="C405" s="15" t="s">
        <v>1839</v>
      </c>
      <c r="D405" s="9" t="str">
        <f aca="false">"Rockwinkel "&amp;F405</f>
        <v>Rockwinkel 87</v>
      </c>
      <c r="E405" s="9" t="str">
        <f aca="false">G405&amp;", "&amp;H405&amp;", "&amp;I405</f>
        <v>Döhle, Berend, Mühlenbesitzer</v>
      </c>
      <c r="F405" s="16" t="n">
        <v>87</v>
      </c>
      <c r="G405" s="9" t="s">
        <v>499</v>
      </c>
      <c r="H405" s="9" t="s">
        <v>786</v>
      </c>
      <c r="I405" s="9" t="s">
        <v>1840</v>
      </c>
      <c r="J405" s="9"/>
      <c r="K405" s="8" t="s">
        <v>1841</v>
      </c>
      <c r="L405" s="9" t="str">
        <f aca="false">"https://www.openstreetmap.org/?mlat="&amp;MID(A405,1,9)&amp;"&amp;mlon="&amp;MID(B405,1,8)&amp;"#map=18/"&amp;MID(A405,1,9)&amp;"/"&amp;MID(B405,1,8)</f>
        <v>https://www.openstreetmap.org/?mlat=53.086367&amp;mlon=8.93601#map=18/53.086367/8.93601</v>
      </c>
      <c r="M405" s="9" t="str">
        <f aca="false">"https://opentopomap.org/#marker=17/"&amp;MID(A405,1,9)&amp;"/"&amp;MID(B405,1,8)</f>
        <v>https://opentopomap.org/#marker=17/53.086367/8.93601</v>
      </c>
    </row>
    <row r="406" customFormat="false" ht="14.15" hidden="false" customHeight="true" outlineLevel="0" collapsed="false">
      <c r="A406" s="8" t="s">
        <v>1837</v>
      </c>
      <c r="B406" s="8" t="s">
        <v>1838</v>
      </c>
      <c r="C406" s="15" t="s">
        <v>1839</v>
      </c>
      <c r="D406" s="9" t="str">
        <f aca="false">"Rockwinkel "&amp;F406</f>
        <v>Rockwinkel 87</v>
      </c>
      <c r="E406" s="9" t="str">
        <f aca="false">G406&amp;", "&amp;H406&amp;", "&amp;I406</f>
        <v>Kaars, J. C., Wwe.</v>
      </c>
      <c r="F406" s="16" t="n">
        <v>87</v>
      </c>
      <c r="G406" s="9" t="s">
        <v>375</v>
      </c>
      <c r="H406" s="9" t="s">
        <v>1842</v>
      </c>
      <c r="I406" s="9" t="s">
        <v>91</v>
      </c>
      <c r="J406" s="9"/>
      <c r="K406" s="8" t="s">
        <v>1841</v>
      </c>
      <c r="L406" s="9" t="str">
        <f aca="false">"https://www.openstreetmap.org/?mlat="&amp;MID(A406,1,9)&amp;"&amp;mlon="&amp;MID(B406,1,8)&amp;"#map=18/"&amp;MID(A406,1,9)&amp;"/"&amp;MID(B406,1,8)</f>
        <v>https://www.openstreetmap.org/?mlat=53.086367&amp;mlon=8.93601#map=18/53.086367/8.93601</v>
      </c>
      <c r="M406" s="9" t="str">
        <f aca="false">"https://opentopomap.org/#marker=17/"&amp;MID(A406,1,9)&amp;"/"&amp;MID(B406,1,8)</f>
        <v>https://opentopomap.org/#marker=17/53.086367/8.93601</v>
      </c>
    </row>
    <row r="407" customFormat="false" ht="14.15" hidden="false" customHeight="true" outlineLevel="0" collapsed="false">
      <c r="A407" s="8" t="s">
        <v>1843</v>
      </c>
      <c r="B407" s="8" t="s">
        <v>1844</v>
      </c>
      <c r="C407" s="15" t="s">
        <v>1845</v>
      </c>
      <c r="D407" s="9" t="str">
        <f aca="false">"Rockwinkel "&amp;F407</f>
        <v>Rockwinkel 87a</v>
      </c>
      <c r="E407" s="9" t="str">
        <f aca="false">G407&amp;", "&amp;H407&amp;", "&amp;I407</f>
        <v>Ehlers, Joh., Privatmann</v>
      </c>
      <c r="F407" s="16" t="s">
        <v>834</v>
      </c>
      <c r="G407" s="9" t="s">
        <v>986</v>
      </c>
      <c r="H407" s="9" t="s">
        <v>143</v>
      </c>
      <c r="I407" s="9" t="s">
        <v>310</v>
      </c>
      <c r="J407" s="9"/>
      <c r="K407" s="8" t="s">
        <v>1846</v>
      </c>
      <c r="L407" s="9" t="str">
        <f aca="false">"https://www.openstreetmap.org/?mlat="&amp;MID(A407,1,9)&amp;"&amp;mlon="&amp;MID(B407,1,8)&amp;"#map=18/"&amp;MID(A407,1,9)&amp;"/"&amp;MID(B407,1,8)</f>
        <v>https://www.openstreetmap.org/?mlat=53.086627&amp;mlon=8.939157#map=18/53.086627/8.939157</v>
      </c>
      <c r="M407" s="9" t="str">
        <f aca="false">"https://opentopomap.org/#marker=17/"&amp;MID(A407,1,9)&amp;"/"&amp;MID(B407,1,8)</f>
        <v>https://opentopomap.org/#marker=17/53.086627/8.939157</v>
      </c>
    </row>
    <row r="408" customFormat="false" ht="14.15" hidden="false" customHeight="true" outlineLevel="0" collapsed="false">
      <c r="A408" s="8" t="s">
        <v>1847</v>
      </c>
      <c r="B408" s="8" t="s">
        <v>1848</v>
      </c>
      <c r="C408" s="15" t="s">
        <v>1849</v>
      </c>
      <c r="D408" s="9" t="str">
        <f aca="false">"Rockwinkel "&amp;F408</f>
        <v>Rockwinkel 87b</v>
      </c>
      <c r="E408" s="9" t="str">
        <f aca="false">G408&amp;", "&amp;H408&amp;", "&amp;I408</f>
        <v>Rusch, C., Lehrer</v>
      </c>
      <c r="F408" s="16" t="s">
        <v>840</v>
      </c>
      <c r="G408" s="9" t="s">
        <v>1850</v>
      </c>
      <c r="H408" s="9" t="s">
        <v>93</v>
      </c>
      <c r="I408" s="9" t="s">
        <v>257</v>
      </c>
      <c r="J408" s="9"/>
      <c r="K408" s="8" t="s">
        <v>1851</v>
      </c>
      <c r="L408" s="9" t="str">
        <f aca="false">"https://www.openstreetmap.org/?mlat="&amp;MID(A408,1,9)&amp;"&amp;mlon="&amp;MID(B408,1,8)&amp;"#map=18/"&amp;MID(A408,1,9)&amp;"/"&amp;MID(B408,1,8)</f>
        <v>https://www.openstreetmap.org/?mlat=53.0865&amp;mlon=8.93941#map=18/53.0865/8.93941</v>
      </c>
      <c r="M408" s="9" t="str">
        <f aca="false">"https://opentopomap.org/#marker=17/"&amp;MID(A408,1,9)&amp;"/"&amp;MID(B408,1,8)</f>
        <v>https://opentopomap.org/#marker=17/53.0865/8.93941</v>
      </c>
    </row>
    <row r="409" customFormat="false" ht="14.15" hidden="false" customHeight="true" outlineLevel="0" collapsed="false">
      <c r="A409" s="8" t="s">
        <v>1852</v>
      </c>
      <c r="B409" s="8" t="s">
        <v>1853</v>
      </c>
      <c r="C409" s="15" t="s">
        <v>1854</v>
      </c>
      <c r="D409" s="9" t="str">
        <f aca="false">"Rockwinkel "&amp;F409</f>
        <v>Rockwinkel 88</v>
      </c>
      <c r="E409" s="9" t="str">
        <f aca="false">G409&amp;", "&amp;H409&amp;", "&amp;I409</f>
        <v>Suling, Joh., Landmann</v>
      </c>
      <c r="F409" s="16" t="n">
        <v>88</v>
      </c>
      <c r="G409" s="9" t="s">
        <v>1855</v>
      </c>
      <c r="H409" s="9" t="s">
        <v>143</v>
      </c>
      <c r="I409" s="9" t="s">
        <v>164</v>
      </c>
      <c r="J409" s="9"/>
      <c r="K409" s="8" t="s">
        <v>1856</v>
      </c>
      <c r="L409" s="9" t="str">
        <f aca="false">"https://www.openstreetmap.org/?mlat="&amp;MID(A409,1,9)&amp;"&amp;mlon="&amp;MID(B409,1,8)&amp;"#map=18/"&amp;MID(A409,1,9)&amp;"/"&amp;MID(B409,1,8)</f>
        <v>https://www.openstreetmap.org/?mlat=53.08731&amp;mlon=8.93967#map=18/53.08731/8.93967</v>
      </c>
      <c r="M409" s="9" t="str">
        <f aca="false">"https://opentopomap.org/#marker=17/"&amp;MID(A409,1,9)&amp;"/"&amp;MID(B409,1,8)</f>
        <v>https://opentopomap.org/#marker=17/53.08731/8.93967</v>
      </c>
    </row>
    <row r="410" customFormat="false" ht="14.15" hidden="false" customHeight="true" outlineLevel="0" collapsed="false">
      <c r="A410" s="8" t="s">
        <v>1857</v>
      </c>
      <c r="B410" s="8" t="s">
        <v>1858</v>
      </c>
      <c r="C410" s="15" t="s">
        <v>1859</v>
      </c>
      <c r="D410" s="9" t="str">
        <f aca="false">"Rockwinkel "&amp;F410</f>
        <v>Rockwinkel 89</v>
      </c>
      <c r="E410" s="9" t="str">
        <f aca="false">G410&amp;", "&amp;H410&amp;", "&amp;I410</f>
        <v>Zacher, Joh., Tischler</v>
      </c>
      <c r="F410" s="16" t="n">
        <v>89</v>
      </c>
      <c r="G410" s="9" t="s">
        <v>1819</v>
      </c>
      <c r="H410" s="9" t="s">
        <v>143</v>
      </c>
      <c r="I410" s="9" t="s">
        <v>835</v>
      </c>
      <c r="J410" s="9"/>
      <c r="K410" s="8" t="s">
        <v>1860</v>
      </c>
      <c r="L410" s="9" t="str">
        <f aca="false">"https://www.openstreetmap.org/?mlat="&amp;MID(A410,1,9)&amp;"&amp;mlon="&amp;MID(B410,1,8)&amp;"#map=18/"&amp;MID(A410,1,9)&amp;"/"&amp;MID(B410,1,8)</f>
        <v>https://www.openstreetmap.org/?mlat=53.08756&amp;mlon=8.93876#map=18/53.08756/8.93876</v>
      </c>
      <c r="M410" s="9" t="str">
        <f aca="false">"https://opentopomap.org/#marker=17/"&amp;MID(A410,1,9)&amp;"/"&amp;MID(B410,1,8)</f>
        <v>https://opentopomap.org/#marker=17/53.08756/8.93876</v>
      </c>
    </row>
    <row r="411" customFormat="false" ht="14.15" hidden="false" customHeight="true" outlineLevel="0" collapsed="false">
      <c r="A411" s="8" t="s">
        <v>1861</v>
      </c>
      <c r="B411" s="8" t="s">
        <v>1862</v>
      </c>
      <c r="C411" s="15" t="s">
        <v>1863</v>
      </c>
      <c r="D411" s="9" t="str">
        <f aca="false">"Rockwinkel "&amp;F411</f>
        <v>Rockwinkel 90</v>
      </c>
      <c r="E411" s="9" t="str">
        <f aca="false">G411&amp;", "&amp;H411&amp;", "&amp;I411</f>
        <v>Haltermann, Joh., Wwe.</v>
      </c>
      <c r="F411" s="16" t="n">
        <v>90</v>
      </c>
      <c r="G411" s="9" t="s">
        <v>781</v>
      </c>
      <c r="H411" s="9" t="s">
        <v>143</v>
      </c>
      <c r="I411" s="9" t="s">
        <v>91</v>
      </c>
      <c r="J411" s="9"/>
      <c r="K411" s="8" t="s">
        <v>1864</v>
      </c>
      <c r="L411" s="9" t="str">
        <f aca="false">"https://www.openstreetmap.org/?mlat="&amp;MID(A411,1,9)&amp;"&amp;mlon="&amp;MID(B411,1,8)&amp;"#map=18/"&amp;MID(A411,1,9)&amp;"/"&amp;MID(B411,1,8)</f>
        <v>https://www.openstreetmap.org/?mlat=53.087688&amp;mlon=8.938941#map=18/53.087688/8.938941</v>
      </c>
      <c r="M411" s="9" t="str">
        <f aca="false">"https://opentopomap.org/#marker=17/"&amp;MID(A411,1,9)&amp;"/"&amp;MID(B411,1,8)</f>
        <v>https://opentopomap.org/#marker=17/53.087688/8.938941</v>
      </c>
    </row>
    <row r="412" customFormat="false" ht="14.15" hidden="false" customHeight="true" outlineLevel="0" collapsed="false">
      <c r="A412" s="8" t="s">
        <v>1865</v>
      </c>
      <c r="B412" s="8" t="s">
        <v>1866</v>
      </c>
      <c r="C412" s="15" t="s">
        <v>1867</v>
      </c>
      <c r="D412" s="9" t="str">
        <f aca="false">"Rockwinkel "&amp;F412</f>
        <v>Rockwinkel 90a</v>
      </c>
      <c r="E412" s="9" t="str">
        <f aca="false">G412&amp;", "&amp;H412&amp;", "&amp;I412&amp;", "&amp;J412</f>
        <v>Dahle, Aug., Gärtner, Wirt</v>
      </c>
      <c r="F412" s="16" t="s">
        <v>1868</v>
      </c>
      <c r="G412" s="9" t="s">
        <v>1669</v>
      </c>
      <c r="H412" s="9" t="s">
        <v>533</v>
      </c>
      <c r="I412" s="9" t="s">
        <v>236</v>
      </c>
      <c r="J412" s="9" t="s">
        <v>217</v>
      </c>
      <c r="K412" s="8" t="s">
        <v>1869</v>
      </c>
      <c r="L412" s="9" t="str">
        <f aca="false">"https://www.openstreetmap.org/?mlat="&amp;MID(A412,1,9)&amp;"&amp;mlon="&amp;MID(B412,1,8)&amp;"#map=18/"&amp;MID(A412,1,9)&amp;"/"&amp;MID(B412,1,8)</f>
        <v>https://www.openstreetmap.org/?mlat=53.087716&amp;mlon=8.938371#map=18/53.087716/8.938371</v>
      </c>
      <c r="M412" s="9" t="str">
        <f aca="false">"https://opentopomap.org/#marker=17/"&amp;MID(A412,1,9)&amp;"/"&amp;MID(B412,1,8)</f>
        <v>https://opentopomap.org/#marker=17/53.087716/8.938371</v>
      </c>
    </row>
    <row r="413" customFormat="false" ht="14.15" hidden="false" customHeight="true" outlineLevel="0" collapsed="false">
      <c r="A413" s="8" t="s">
        <v>1870</v>
      </c>
      <c r="B413" s="8" t="s">
        <v>1871</v>
      </c>
      <c r="C413" s="15" t="s">
        <v>1872</v>
      </c>
      <c r="D413" s="9" t="str">
        <f aca="false">"Rockwinkel "&amp;F413</f>
        <v>Rockwinkel 91</v>
      </c>
      <c r="E413" s="9" t="str">
        <f aca="false">G413&amp;", "&amp;H413&amp;", "&amp;I413&amp;", "&amp;J413</f>
        <v>Behrens, Thomas, Landmann, Wirt</v>
      </c>
      <c r="F413" s="16" t="n">
        <v>91</v>
      </c>
      <c r="G413" s="9" t="s">
        <v>142</v>
      </c>
      <c r="H413" s="9" t="s">
        <v>1873</v>
      </c>
      <c r="I413" s="9" t="s">
        <v>164</v>
      </c>
      <c r="J413" s="9" t="s">
        <v>217</v>
      </c>
      <c r="K413" s="8" t="s">
        <v>1874</v>
      </c>
      <c r="L413" s="9" t="str">
        <f aca="false">"https://www.openstreetmap.org/?mlat="&amp;MID(A413,1,9)&amp;"&amp;mlon="&amp;MID(B413,1,8)&amp;"#map=18/"&amp;MID(A413,1,9)&amp;"/"&amp;MID(B413,1,8)</f>
        <v>https://www.openstreetmap.org/?mlat=53.08868&amp;mlon=8.9369#map=18/53.08868/8.9369</v>
      </c>
      <c r="M413" s="9" t="str">
        <f aca="false">"https://opentopomap.org/#marker=17/"&amp;MID(A413,1,9)&amp;"/"&amp;MID(B413,1,8)</f>
        <v>https://opentopomap.org/#marker=17/53.08868/8.9369</v>
      </c>
    </row>
    <row r="414" customFormat="false" ht="14.15" hidden="false" customHeight="true" outlineLevel="0" collapsed="false">
      <c r="A414" s="8" t="s">
        <v>1875</v>
      </c>
      <c r="B414" s="8" t="s">
        <v>1876</v>
      </c>
      <c r="C414" s="15" t="s">
        <v>1877</v>
      </c>
      <c r="D414" s="9" t="str">
        <f aca="false">"Rockwinkel "&amp;F414</f>
        <v>Rockwinkel 91b</v>
      </c>
      <c r="E414" s="9" t="str">
        <f aca="false">G414&amp;", "&amp;H414&amp;", "&amp;I414</f>
        <v>Müller, And., Schlachter</v>
      </c>
      <c r="F414" s="16" t="s">
        <v>1878</v>
      </c>
      <c r="G414" s="9" t="s">
        <v>162</v>
      </c>
      <c r="H414" s="9" t="s">
        <v>1879</v>
      </c>
      <c r="I414" s="9" t="s">
        <v>337</v>
      </c>
      <c r="J414" s="9"/>
      <c r="K414" s="8" t="s">
        <v>1880</v>
      </c>
      <c r="L414" s="9" t="str">
        <f aca="false">"https://www.openstreetmap.org/?mlat="&amp;MID(A414,1,9)&amp;"&amp;mlon="&amp;MID(B414,1,8)&amp;"#map=18/"&amp;MID(A414,1,9)&amp;"/"&amp;MID(B414,1,8)</f>
        <v>https://www.openstreetmap.org/?mlat=53.088645&amp;mlon=8.937764#map=18/53.088645/8.937764</v>
      </c>
      <c r="M414" s="9" t="str">
        <f aca="false">"https://opentopomap.org/#marker=17/"&amp;MID(A414,1,9)&amp;"/"&amp;MID(B414,1,8)</f>
        <v>https://opentopomap.org/#marker=17/53.088645/8.937764</v>
      </c>
    </row>
    <row r="415" customFormat="false" ht="14.15" hidden="false" customHeight="true" outlineLevel="0" collapsed="false">
      <c r="A415" s="8" t="s">
        <v>1881</v>
      </c>
      <c r="B415" s="8" t="s">
        <v>1882</v>
      </c>
      <c r="C415" s="15" t="s">
        <v>1883</v>
      </c>
      <c r="D415" s="9" t="str">
        <f aca="false">"Rockwinkel "&amp;F415</f>
        <v>Rockwinkel 91d</v>
      </c>
      <c r="E415" s="9" t="str">
        <f aca="false">G415&amp;", "&amp;H415&amp;", "&amp;I415</f>
        <v>Höge, Friedr., Schneider</v>
      </c>
      <c r="F415" s="16" t="s">
        <v>1884</v>
      </c>
      <c r="G415" s="9" t="s">
        <v>1636</v>
      </c>
      <c r="H415" s="9" t="s">
        <v>483</v>
      </c>
      <c r="I415" s="9" t="s">
        <v>734</v>
      </c>
      <c r="J415" s="9"/>
      <c r="K415" s="8" t="s">
        <v>1885</v>
      </c>
      <c r="L415" s="9" t="str">
        <f aca="false">"https://www.openstreetmap.org/?mlat="&amp;MID(A415,1,9)&amp;"&amp;mlon="&amp;MID(B415,1,8)&amp;"#map=18/"&amp;MID(A415,1,9)&amp;"/"&amp;MID(B415,1,8)</f>
        <v>https://www.openstreetmap.org/?mlat=53.08889&amp;mlon=8.93667#map=18/53.08889/8.93667</v>
      </c>
      <c r="M415" s="9" t="str">
        <f aca="false">"https://opentopomap.org/#marker=17/"&amp;MID(A415,1,9)&amp;"/"&amp;MID(B415,1,8)</f>
        <v>https://opentopomap.org/#marker=17/53.08889/8.93667</v>
      </c>
    </row>
    <row r="416" customFormat="false" ht="14.15" hidden="false" customHeight="true" outlineLevel="0" collapsed="false">
      <c r="A416" s="8" t="s">
        <v>1881</v>
      </c>
      <c r="B416" s="8" t="s">
        <v>1882</v>
      </c>
      <c r="C416" s="15" t="s">
        <v>1883</v>
      </c>
      <c r="D416" s="9" t="str">
        <f aca="false">"Rockwinkel "&amp;F416</f>
        <v>Rockwinkel 91d</v>
      </c>
      <c r="E416" s="9" t="str">
        <f aca="false">G416&amp;", "&amp;H416&amp;", "&amp;I416</f>
        <v>Höge, Georg, Schneidermeister</v>
      </c>
      <c r="F416" s="16" t="s">
        <v>1884</v>
      </c>
      <c r="G416" s="9" t="s">
        <v>1636</v>
      </c>
      <c r="H416" s="9" t="s">
        <v>210</v>
      </c>
      <c r="I416" s="9" t="s">
        <v>1886</v>
      </c>
      <c r="J416" s="9"/>
      <c r="K416" s="8" t="s">
        <v>1885</v>
      </c>
      <c r="L416" s="9" t="str">
        <f aca="false">"https://www.openstreetmap.org/?mlat="&amp;MID(A416,1,9)&amp;"&amp;mlon="&amp;MID(B416,1,8)&amp;"#map=18/"&amp;MID(A416,1,9)&amp;"/"&amp;MID(B416,1,8)</f>
        <v>https://www.openstreetmap.org/?mlat=53.08889&amp;mlon=8.93667#map=18/53.08889/8.93667</v>
      </c>
      <c r="M416" s="9" t="str">
        <f aca="false">"https://opentopomap.org/#marker=17/"&amp;MID(A416,1,9)&amp;"/"&amp;MID(B416,1,8)</f>
        <v>https://opentopomap.org/#marker=17/53.08889/8.93667</v>
      </c>
    </row>
    <row r="417" customFormat="false" ht="14.15" hidden="false" customHeight="true" outlineLevel="0" collapsed="false">
      <c r="A417" s="8" t="s">
        <v>1887</v>
      </c>
      <c r="B417" s="8" t="s">
        <v>1888</v>
      </c>
      <c r="C417" s="15" t="s">
        <v>1889</v>
      </c>
      <c r="D417" s="9" t="str">
        <f aca="false">"Rockwinkel "&amp;F417</f>
        <v>Rockwinkel 91h</v>
      </c>
      <c r="E417" s="9" t="str">
        <f aca="false">G417&amp;", "&amp;H417&amp;", "&amp;I417</f>
        <v>Eschrich, R., Barbier u. Friseur</v>
      </c>
      <c r="F417" s="16" t="s">
        <v>1890</v>
      </c>
      <c r="G417" s="9" t="s">
        <v>1891</v>
      </c>
      <c r="H417" s="9" t="s">
        <v>911</v>
      </c>
      <c r="I417" s="9" t="s">
        <v>1892</v>
      </c>
      <c r="J417" s="9"/>
      <c r="K417" s="8" t="s">
        <v>1893</v>
      </c>
      <c r="L417" s="9" t="str">
        <f aca="false">"https://www.openstreetmap.org/?mlat="&amp;MID(A417,1,9)&amp;"&amp;mlon="&amp;MID(B417,1,8)&amp;"#map=18/"&amp;MID(A417,1,9)&amp;"/"&amp;MID(B417,1,8)</f>
        <v>https://www.openstreetmap.org/?mlat=53.08919&amp;mlon=8.93636#map=18/53.08919/8.93636</v>
      </c>
      <c r="M417" s="9" t="str">
        <f aca="false">"https://opentopomap.org/#marker=17/"&amp;MID(A417,1,9)&amp;"/"&amp;MID(B417,1,8)</f>
        <v>https://opentopomap.org/#marker=17/53.08919/8.93636</v>
      </c>
    </row>
    <row r="418" customFormat="false" ht="14.15" hidden="false" customHeight="true" outlineLevel="0" collapsed="false">
      <c r="A418" s="8" t="s">
        <v>1894</v>
      </c>
      <c r="B418" s="8" t="s">
        <v>1895</v>
      </c>
      <c r="C418" s="15" t="s">
        <v>1896</v>
      </c>
      <c r="D418" s="9" t="str">
        <f aca="false">"Rockwinkel "&amp;F418</f>
        <v>Rockwinkel 91i</v>
      </c>
      <c r="E418" s="9" t="str">
        <f aca="false">G418&amp;", "&amp;H418&amp;", "&amp;I418</f>
        <v>Schöttler, Heinr., Korbmacher</v>
      </c>
      <c r="F418" s="16" t="s">
        <v>1897</v>
      </c>
      <c r="G418" s="9" t="s">
        <v>763</v>
      </c>
      <c r="H418" s="9" t="s">
        <v>102</v>
      </c>
      <c r="I418" s="9" t="s">
        <v>1898</v>
      </c>
      <c r="J418" s="9"/>
      <c r="K418" s="8" t="s">
        <v>1899</v>
      </c>
      <c r="L418" s="9" t="str">
        <f aca="false">"https://www.openstreetmap.org/?mlat="&amp;MID(A418,1,9)&amp;"&amp;mlon="&amp;MID(B418,1,8)&amp;"#map=18/"&amp;MID(A418,1,9)&amp;"/"&amp;MID(B418,1,8)</f>
        <v>https://www.openstreetmap.org/?mlat=53.089306&amp;mlon=8.93624#map=18/53.089306/8.93624</v>
      </c>
      <c r="M418" s="9" t="str">
        <f aca="false">"https://opentopomap.org/#marker=17/"&amp;MID(A418,1,9)&amp;"/"&amp;MID(B418,1,8)</f>
        <v>https://opentopomap.org/#marker=17/53.089306/8.93624</v>
      </c>
    </row>
    <row r="419" customFormat="false" ht="14.15" hidden="false" customHeight="true" outlineLevel="0" collapsed="false">
      <c r="A419" s="8" t="s">
        <v>1900</v>
      </c>
      <c r="B419" s="8" t="s">
        <v>1901</v>
      </c>
      <c r="C419" s="15" t="s">
        <v>1902</v>
      </c>
      <c r="D419" s="9" t="str">
        <f aca="false">"Rockwinkel "&amp;F419</f>
        <v>Rockwinkel 91k</v>
      </c>
      <c r="E419" s="9" t="str">
        <f aca="false">G419&amp;", "&amp;H419&amp;", "&amp;I419</f>
        <v>Junge, Herm., Schuhmachermeister</v>
      </c>
      <c r="F419" s="16" t="s">
        <v>1903</v>
      </c>
      <c r="G419" s="9" t="s">
        <v>576</v>
      </c>
      <c r="H419" s="9" t="s">
        <v>409</v>
      </c>
      <c r="I419" s="9" t="s">
        <v>1904</v>
      </c>
      <c r="J419" s="9"/>
      <c r="K419" s="8" t="s">
        <v>1905</v>
      </c>
      <c r="L419" s="9" t="str">
        <f aca="false">"https://www.openstreetmap.org/?mlat="&amp;MID(A419,1,9)&amp;"&amp;mlon="&amp;MID(B419,1,8)&amp;"#map=18/"&amp;MID(A419,1,9)&amp;"/"&amp;MID(B419,1,8)</f>
        <v>https://www.openstreetmap.org/?mlat=53.08946&amp;mlon=8.93609#map=18/53.08946/8.93609</v>
      </c>
      <c r="M419" s="9" t="str">
        <f aca="false">"https://opentopomap.org/#marker=17/"&amp;MID(A419,1,9)&amp;"/"&amp;MID(B419,1,8)</f>
        <v>https://opentopomap.org/#marker=17/53.08946/8.93609</v>
      </c>
    </row>
    <row r="420" customFormat="false" ht="14.15" hidden="false" customHeight="true" outlineLevel="0" collapsed="false">
      <c r="A420" s="8" t="s">
        <v>1906</v>
      </c>
      <c r="B420" s="8" t="s">
        <v>1907</v>
      </c>
      <c r="C420" s="15" t="s">
        <v>1908</v>
      </c>
      <c r="D420" s="9" t="str">
        <f aca="false">"Rockwinkel "&amp;F420</f>
        <v>Rockwinkel 91l</v>
      </c>
      <c r="E420" s="9" t="str">
        <f aca="false">G420&amp;", "&amp;H420&amp;", "&amp;I420</f>
        <v>Bornhöft, Wilh., Malermeister</v>
      </c>
      <c r="F420" s="16" t="s">
        <v>1909</v>
      </c>
      <c r="G420" s="9" t="s">
        <v>1910</v>
      </c>
      <c r="H420" s="9" t="s">
        <v>216</v>
      </c>
      <c r="I420" s="9" t="s">
        <v>1605</v>
      </c>
      <c r="J420" s="9"/>
      <c r="K420" s="8" t="s">
        <v>1911</v>
      </c>
      <c r="L420" s="9" t="str">
        <f aca="false">"https://www.openstreetmap.org/?mlat="&amp;MID(A420,1,9)&amp;"&amp;mlon="&amp;MID(B420,1,8)&amp;"#map=18/"&amp;MID(A420,1,9)&amp;"/"&amp;MID(B420,1,8)</f>
        <v>https://www.openstreetmap.org/?mlat=53.089578&amp;mlon=8.936004#map=18/53.089578/8.936004</v>
      </c>
      <c r="M420" s="9" t="str">
        <f aca="false">"https://opentopomap.org/#marker=17/"&amp;MID(A420,1,9)&amp;"/"&amp;MID(B420,1,8)</f>
        <v>https://opentopomap.org/#marker=17/53.089578/8.936004</v>
      </c>
    </row>
    <row r="421" customFormat="false" ht="14.15" hidden="false" customHeight="true" outlineLevel="0" collapsed="false">
      <c r="D421" s="9" t="str">
        <f aca="false">"Rockwinkel "&amp;F421</f>
        <v>Rockwinkel 91m</v>
      </c>
      <c r="E421" s="9" t="str">
        <f aca="false">G421&amp;", "&amp;H421&amp;", "&amp;I421</f>
        <v>Bartels, Carl, Wirt</v>
      </c>
      <c r="F421" s="16" t="s">
        <v>1912</v>
      </c>
      <c r="G421" s="9" t="s">
        <v>85</v>
      </c>
      <c r="H421" s="9" t="s">
        <v>235</v>
      </c>
      <c r="I421" s="9" t="s">
        <v>217</v>
      </c>
      <c r="J421" s="9"/>
    </row>
    <row r="422" customFormat="false" ht="14.15" hidden="false" customHeight="true" outlineLevel="0" collapsed="false">
      <c r="A422" s="8" t="s">
        <v>1913</v>
      </c>
      <c r="B422" s="8" t="s">
        <v>1914</v>
      </c>
      <c r="C422" s="15" t="s">
        <v>1915</v>
      </c>
      <c r="D422" s="9" t="str">
        <f aca="false">"Rockwinkel "&amp;F422</f>
        <v>Rockwinkel 91n</v>
      </c>
      <c r="E422" s="9" t="str">
        <f aca="false">G422&amp;", "&amp;H422&amp;", "&amp;I422</f>
        <v>Gerdes, Herm., Klempnermeister</v>
      </c>
      <c r="F422" s="16" t="s">
        <v>1916</v>
      </c>
      <c r="G422" s="9" t="s">
        <v>1917</v>
      </c>
      <c r="H422" s="9" t="s">
        <v>409</v>
      </c>
      <c r="I422" s="9" t="s">
        <v>1918</v>
      </c>
      <c r="J422" s="9"/>
      <c r="K422" s="8" t="s">
        <v>1919</v>
      </c>
      <c r="L422" s="9" t="str">
        <f aca="false">"https://www.openstreetmap.org/?mlat="&amp;MID(A422,1,9)&amp;"&amp;mlon="&amp;MID(B422,1,8)&amp;"#map=18/"&amp;MID(A422,1,9)&amp;"/"&amp;MID(B422,1,8)</f>
        <v>https://www.openstreetmap.org/?mlat=53.08971&amp;mlon=8.9359#map=18/53.08971/8.9359</v>
      </c>
      <c r="M422" s="9" t="str">
        <f aca="false">"https://opentopomap.org/#marker=17/"&amp;MID(A422,1,9)&amp;"/"&amp;MID(B422,1,8)</f>
        <v>https://opentopomap.org/#marker=17/53.08971/8.9359</v>
      </c>
    </row>
    <row r="423" customFormat="false" ht="14.15" hidden="false" customHeight="true" outlineLevel="0" collapsed="false">
      <c r="A423" s="8" t="s">
        <v>1920</v>
      </c>
      <c r="B423" s="8" t="s">
        <v>1921</v>
      </c>
      <c r="C423" s="15" t="s">
        <v>1922</v>
      </c>
      <c r="D423" s="9" t="str">
        <f aca="false">"Rockwinkel "&amp;F423</f>
        <v>Rockwinkel 91o</v>
      </c>
      <c r="E423" s="9" t="str">
        <f aca="false">G423&amp;", "&amp;H423&amp;", "&amp;I423</f>
        <v>Bremermann, Lür, Maurer</v>
      </c>
      <c r="F423" s="16" t="s">
        <v>1923</v>
      </c>
      <c r="G423" s="9" t="s">
        <v>1102</v>
      </c>
      <c r="H423" s="9" t="s">
        <v>145</v>
      </c>
      <c r="I423" s="9" t="s">
        <v>727</v>
      </c>
      <c r="J423" s="9"/>
      <c r="K423" s="8" t="s">
        <v>1924</v>
      </c>
      <c r="L423" s="9" t="str">
        <f aca="false">"https://www.openstreetmap.org/?mlat="&amp;MID(A423,1,9)&amp;"&amp;mlon="&amp;MID(B423,1,8)&amp;"#map=18/"&amp;MID(A423,1,9)&amp;"/"&amp;MID(B423,1,8)</f>
        <v>https://www.openstreetmap.org/?mlat=53.0891&amp;mlon=8.93649#map=18/53.0891/8.93649</v>
      </c>
      <c r="M423" s="9" t="str">
        <f aca="false">"https://opentopomap.org/#marker=17/"&amp;MID(A423,1,9)&amp;"/"&amp;MID(B423,1,8)</f>
        <v>https://opentopomap.org/#marker=17/53.0891/8.93649</v>
      </c>
    </row>
    <row r="424" customFormat="false" ht="14.15" hidden="false" customHeight="true" outlineLevel="0" collapsed="false">
      <c r="A424" s="8" t="s">
        <v>1925</v>
      </c>
      <c r="B424" s="8" t="s">
        <v>1926</v>
      </c>
      <c r="C424" s="15" t="s">
        <v>1927</v>
      </c>
      <c r="D424" s="9" t="str">
        <f aca="false">"Rockwinkel "&amp;F424</f>
        <v>Rockwinkel 92</v>
      </c>
      <c r="E424" s="9" t="str">
        <f aca="false">G424&amp;", "&amp;H424&amp;", "&amp;I424</f>
        <v>Müller, Heinr. Ludw., Oberlehrer</v>
      </c>
      <c r="F424" s="16" t="n">
        <v>92</v>
      </c>
      <c r="G424" s="9" t="s">
        <v>162</v>
      </c>
      <c r="H424" s="9" t="s">
        <v>1928</v>
      </c>
      <c r="I424" s="9" t="s">
        <v>1929</v>
      </c>
      <c r="J424" s="9"/>
      <c r="K424" s="8" t="s">
        <v>1930</v>
      </c>
      <c r="L424" s="9" t="str">
        <f aca="false">"https://www.openstreetmap.org/?mlat="&amp;MID(A424,1,9)&amp;"&amp;mlon="&amp;MID(B424,1,8)&amp;"#map=18/"&amp;MID(A424,1,9)&amp;"/"&amp;MID(B424,1,8)</f>
        <v>https://www.openstreetmap.org/?mlat=53.090712&amp;mlon=8.937265#map=18/53.090712/8.937265</v>
      </c>
      <c r="M424" s="9" t="str">
        <f aca="false">"https://opentopomap.org/#marker=17/"&amp;MID(A424,1,9)&amp;"/"&amp;MID(B424,1,8)</f>
        <v>https://opentopomap.org/#marker=17/53.090712/8.937265</v>
      </c>
    </row>
    <row r="425" s="9" customFormat="true" ht="14.15" hidden="false" customHeight="true" outlineLevel="0" collapsed="false">
      <c r="A425" s="8" t="s">
        <v>1931</v>
      </c>
      <c r="B425" s="8" t="s">
        <v>1932</v>
      </c>
      <c r="C425" s="15" t="s">
        <v>1933</v>
      </c>
      <c r="D425" s="9" t="str">
        <f aca="false">"Rockwinkel "&amp;F425</f>
        <v>Rockwinkel 92</v>
      </c>
      <c r="E425" s="9" t="str">
        <f aca="false">G425</f>
        <v>Schule</v>
      </c>
      <c r="F425" s="16" t="n">
        <v>92</v>
      </c>
      <c r="G425" s="9" t="s">
        <v>592</v>
      </c>
      <c r="K425" s="8" t="s">
        <v>1934</v>
      </c>
      <c r="L425" s="9" t="str">
        <f aca="false">"https://www.openstreetmap.org/?mlat="&amp;MID(A425,1,9)&amp;"&amp;mlon="&amp;MID(B425,1,8)&amp;"#map=18/"&amp;MID(A425,1,9)&amp;"/"&amp;MID(B425,1,8)</f>
        <v>https://www.openstreetmap.org/?mlat=53.09039&amp;mlon=8.93695#map=18/53.09039/8.93695</v>
      </c>
      <c r="M425" s="9" t="str">
        <f aca="false">"https://opentopomap.org/#marker=17/"&amp;MID(A425,1,9)&amp;"/"&amp;MID(B425,1,8)</f>
        <v>https://opentopomap.org/#marker=17/53.09039/8.93695</v>
      </c>
      <c r="AMI425" s="0"/>
      <c r="AMJ425" s="0"/>
    </row>
    <row r="426" customFormat="false" ht="14.15" hidden="false" customHeight="true" outlineLevel="0" collapsed="false">
      <c r="A426" s="8" t="s">
        <v>1935</v>
      </c>
      <c r="B426" s="8" t="s">
        <v>1936</v>
      </c>
      <c r="C426" s="15" t="s">
        <v>1937</v>
      </c>
      <c r="D426" s="9" t="str">
        <f aca="false">"Rockwinkel "&amp;F426</f>
        <v>Rockwinkel 92b</v>
      </c>
      <c r="E426" s="9" t="str">
        <f aca="false">G426&amp;", "&amp;H426&amp;", "&amp;I426</f>
        <v>Wienholz, Diedr., Lehrer</v>
      </c>
      <c r="F426" s="16" t="s">
        <v>1938</v>
      </c>
      <c r="G426" s="9" t="s">
        <v>1939</v>
      </c>
      <c r="H426" s="9" t="s">
        <v>96</v>
      </c>
      <c r="I426" s="9" t="s">
        <v>257</v>
      </c>
      <c r="J426" s="9"/>
      <c r="K426" s="8" t="s">
        <v>1940</v>
      </c>
      <c r="L426" s="9" t="str">
        <f aca="false">"https://www.openstreetmap.org/?mlat="&amp;MID(A426,1,9)&amp;"&amp;mlon="&amp;MID(B426,1,8)&amp;"#map=18/"&amp;MID(A426,1,9)&amp;"/"&amp;MID(B426,1,8)</f>
        <v>https://www.openstreetmap.org/?mlat=53.08982&amp;mlon=8.93563#map=18/53.08982/8.93563</v>
      </c>
      <c r="M426" s="9" t="str">
        <f aca="false">"https://opentopomap.org/#marker=17/"&amp;MID(A426,1,9)&amp;"/"&amp;MID(B426,1,8)</f>
        <v>https://opentopomap.org/#marker=17/53.08982/8.93563</v>
      </c>
    </row>
    <row r="427" customFormat="false" ht="14.15" hidden="false" customHeight="true" outlineLevel="0" collapsed="false">
      <c r="A427" s="8" t="s">
        <v>1935</v>
      </c>
      <c r="B427" s="8" t="s">
        <v>1936</v>
      </c>
      <c r="C427" s="15" t="s">
        <v>1937</v>
      </c>
      <c r="D427" s="9" t="str">
        <f aca="false">"Rockwinkel "&amp;F427</f>
        <v>Rockwinkel 92b</v>
      </c>
      <c r="E427" s="9" t="str">
        <f aca="false">G427&amp;", "&amp;H427&amp;", "&amp;I427</f>
        <v>Willenbrock, Adolf, Wwe.</v>
      </c>
      <c r="F427" s="16" t="s">
        <v>1938</v>
      </c>
      <c r="G427" s="9" t="s">
        <v>1941</v>
      </c>
      <c r="H427" s="9" t="s">
        <v>1021</v>
      </c>
      <c r="I427" s="9" t="s">
        <v>91</v>
      </c>
      <c r="J427" s="9"/>
      <c r="K427" s="8" t="s">
        <v>1940</v>
      </c>
      <c r="L427" s="9" t="str">
        <f aca="false">"https://www.openstreetmap.org/?mlat="&amp;MID(A427,1,9)&amp;"&amp;mlon="&amp;MID(B427,1,8)&amp;"#map=18/"&amp;MID(A427,1,9)&amp;"/"&amp;MID(B427,1,8)</f>
        <v>https://www.openstreetmap.org/?mlat=53.08982&amp;mlon=8.93563#map=18/53.08982/8.93563</v>
      </c>
      <c r="M427" s="9" t="str">
        <f aca="false">"https://opentopomap.org/#marker=17/"&amp;MID(A427,1,9)&amp;"/"&amp;MID(B427,1,8)</f>
        <v>https://opentopomap.org/#marker=17/53.08982/8.93563</v>
      </c>
    </row>
    <row r="428" customFormat="false" ht="14.15" hidden="false" customHeight="true" outlineLevel="0" collapsed="false">
      <c r="A428" s="8" t="s">
        <v>1942</v>
      </c>
      <c r="B428" s="8" t="s">
        <v>1943</v>
      </c>
      <c r="C428" s="15" t="s">
        <v>1944</v>
      </c>
      <c r="D428" s="9" t="str">
        <f aca="false">"Rockwinkel "&amp;F428</f>
        <v>Rockwinkel 93</v>
      </c>
      <c r="E428" s="9" t="str">
        <f aca="false">G428&amp;", "&amp;H428&amp;", "&amp;I428</f>
        <v>Schulze, Friedr., Sattlermeister</v>
      </c>
      <c r="F428" s="16" t="n">
        <v>93</v>
      </c>
      <c r="G428" s="9" t="s">
        <v>1945</v>
      </c>
      <c r="H428" s="9" t="s">
        <v>483</v>
      </c>
      <c r="I428" s="9" t="s">
        <v>1946</v>
      </c>
      <c r="J428" s="9"/>
      <c r="K428" s="8" t="s">
        <v>1947</v>
      </c>
      <c r="L428" s="9" t="str">
        <f aca="false">"https://www.openstreetmap.org/?mlat="&amp;MID(A428,1,9)&amp;"&amp;mlon="&amp;MID(B428,1,8)&amp;"#map=18/"&amp;MID(A428,1,9)&amp;"/"&amp;MID(B428,1,8)</f>
        <v>https://www.openstreetmap.org/?mlat=53.09089&amp;mlon=8.93679#map=18/53.09089/8.93679</v>
      </c>
      <c r="M428" s="9" t="str">
        <f aca="false">"https://opentopomap.org/#marker=17/"&amp;MID(A428,1,9)&amp;"/"&amp;MID(B428,1,8)</f>
        <v>https://opentopomap.org/#marker=17/53.09089/8.93679</v>
      </c>
    </row>
    <row r="429" customFormat="false" ht="14.15" hidden="false" customHeight="true" outlineLevel="0" collapsed="false">
      <c r="A429" s="8" t="s">
        <v>1948</v>
      </c>
      <c r="B429" s="8" t="s">
        <v>1949</v>
      </c>
      <c r="C429" s="15" t="s">
        <v>1950</v>
      </c>
      <c r="D429" s="9" t="str">
        <f aca="false">"Rockwinkel "&amp;F429</f>
        <v>Rockwinkel 93A</v>
      </c>
      <c r="E429" s="9" t="str">
        <f aca="false">G429&amp;", "&amp;H429&amp;", "&amp;I429</f>
        <v>Dannies, H., Pensionär</v>
      </c>
      <c r="F429" s="16" t="s">
        <v>1951</v>
      </c>
      <c r="G429" s="9" t="s">
        <v>1952</v>
      </c>
      <c r="H429" s="9" t="s">
        <v>109</v>
      </c>
      <c r="I429" s="9" t="s">
        <v>1953</v>
      </c>
      <c r="J429" s="9"/>
      <c r="K429" s="8" t="s">
        <v>1954</v>
      </c>
      <c r="L429" s="9" t="str">
        <f aca="false">"https://www.openstreetmap.org/?mlat="&amp;MID(A429,1,9)&amp;"&amp;mlon="&amp;MID(B429,1,8)&amp;"#map=18/"&amp;MID(A429,1,9)&amp;"/"&amp;MID(B429,1,8)</f>
        <v>https://www.openstreetmap.org/?mlat=53.090798&amp;mlon=8.936489#map=18/53.090798/8.936489</v>
      </c>
      <c r="M429" s="9" t="str">
        <f aca="false">"https://opentopomap.org/#marker=17/"&amp;MID(A429,1,9)&amp;"/"&amp;MID(B429,1,8)</f>
        <v>https://opentopomap.org/#marker=17/53.090798/8.936489</v>
      </c>
    </row>
    <row r="430" customFormat="false" ht="14.15" hidden="false" customHeight="true" outlineLevel="0" collapsed="false">
      <c r="A430" s="8" t="s">
        <v>1948</v>
      </c>
      <c r="B430" s="8" t="s">
        <v>1949</v>
      </c>
      <c r="C430" s="15" t="s">
        <v>1950</v>
      </c>
      <c r="D430" s="9" t="str">
        <f aca="false">"Rockwinkel "&amp;F430</f>
        <v>Rockwinkel 93A</v>
      </c>
      <c r="E430" s="9" t="str">
        <f aca="false">G430&amp;", "&amp;H430&amp;", "&amp;I430</f>
        <v>Suhr, Beta, Manufakturwarengeschäft</v>
      </c>
      <c r="F430" s="16" t="s">
        <v>1951</v>
      </c>
      <c r="G430" s="9" t="s">
        <v>1362</v>
      </c>
      <c r="H430" s="9" t="s">
        <v>1955</v>
      </c>
      <c r="I430" s="9" t="s">
        <v>1956</v>
      </c>
      <c r="J430" s="9"/>
      <c r="K430" s="8" t="s">
        <v>1954</v>
      </c>
      <c r="L430" s="9" t="str">
        <f aca="false">"https://www.openstreetmap.org/?mlat="&amp;MID(A430,1,9)&amp;"&amp;mlon="&amp;MID(B430,1,8)&amp;"#map=18/"&amp;MID(A430,1,9)&amp;"/"&amp;MID(B430,1,8)</f>
        <v>https://www.openstreetmap.org/?mlat=53.090798&amp;mlon=8.936489#map=18/53.090798/8.936489</v>
      </c>
      <c r="M430" s="9" t="str">
        <f aca="false">"https://opentopomap.org/#marker=17/"&amp;MID(A430,1,9)&amp;"/"&amp;MID(B430,1,8)</f>
        <v>https://opentopomap.org/#marker=17/53.090798/8.936489</v>
      </c>
    </row>
    <row r="431" customFormat="false" ht="14.15" hidden="false" customHeight="true" outlineLevel="0" collapsed="false">
      <c r="A431" s="8" t="s">
        <v>1957</v>
      </c>
      <c r="B431" s="8" t="s">
        <v>1958</v>
      </c>
      <c r="C431" s="15" t="s">
        <v>1959</v>
      </c>
      <c r="D431" s="9" t="str">
        <f aca="false">"Rockwinkel "&amp;F431</f>
        <v>Rockwinkel 94</v>
      </c>
      <c r="E431" s="9" t="str">
        <f aca="false">G431&amp;", "&amp;H431&amp;", "&amp;I431</f>
        <v>Behrens, Diedr., Mühlenbesitzer</v>
      </c>
      <c r="F431" s="16" t="n">
        <v>94</v>
      </c>
      <c r="G431" s="9" t="s">
        <v>142</v>
      </c>
      <c r="H431" s="9" t="s">
        <v>96</v>
      </c>
      <c r="I431" s="9" t="s">
        <v>1840</v>
      </c>
      <c r="J431" s="9"/>
      <c r="K431" s="8" t="s">
        <v>1960</v>
      </c>
      <c r="L431" s="9" t="str">
        <f aca="false">"https://www.openstreetmap.org/?mlat="&amp;MID(A431,1,9)&amp;"&amp;mlon="&amp;MID(B431,1,8)&amp;"#map=18/"&amp;MID(A431,1,9)&amp;"/"&amp;MID(B431,1,8)</f>
        <v>https://www.openstreetmap.org/?mlat=53.090658&amp;mlon=8.934955#map=18/53.090658/8.934955</v>
      </c>
      <c r="M431" s="9" t="str">
        <f aca="false">"https://opentopomap.org/#marker=17/"&amp;MID(A431,1,9)&amp;"/"&amp;MID(B431,1,8)</f>
        <v>https://opentopomap.org/#marker=17/53.090658/8.934955</v>
      </c>
    </row>
    <row r="432" customFormat="false" ht="14.15" hidden="false" customHeight="true" outlineLevel="0" collapsed="false">
      <c r="A432" s="8" t="s">
        <v>1957</v>
      </c>
      <c r="B432" s="8" t="s">
        <v>1958</v>
      </c>
      <c r="C432" s="15" t="s">
        <v>1959</v>
      </c>
      <c r="D432" s="9" t="str">
        <f aca="false">"Rockwinkel "&amp;F432</f>
        <v>Rockwinkel 94</v>
      </c>
      <c r="E432" s="9" t="str">
        <f aca="false">G432&amp;", "&amp;H432&amp;", "&amp;I432</f>
        <v>Behrens, Herm., Landmann</v>
      </c>
      <c r="F432" s="16" t="n">
        <v>94</v>
      </c>
      <c r="G432" s="9" t="s">
        <v>142</v>
      </c>
      <c r="H432" s="9" t="s">
        <v>409</v>
      </c>
      <c r="I432" s="9" t="s">
        <v>164</v>
      </c>
      <c r="J432" s="9"/>
      <c r="K432" s="8" t="s">
        <v>1960</v>
      </c>
      <c r="L432" s="9" t="str">
        <f aca="false">"https://www.openstreetmap.org/?mlat="&amp;MID(A432,1,9)&amp;"&amp;mlon="&amp;MID(B432,1,8)&amp;"#map=18/"&amp;MID(A432,1,9)&amp;"/"&amp;MID(B432,1,8)</f>
        <v>https://www.openstreetmap.org/?mlat=53.090658&amp;mlon=8.934955#map=18/53.090658/8.934955</v>
      </c>
      <c r="M432" s="9" t="str">
        <f aca="false">"https://opentopomap.org/#marker=17/"&amp;MID(A432,1,9)&amp;"/"&amp;MID(B432,1,8)</f>
        <v>https://opentopomap.org/#marker=17/53.090658/8.934955</v>
      </c>
    </row>
    <row r="433" customFormat="false" ht="14.15" hidden="false" customHeight="true" outlineLevel="0" collapsed="false">
      <c r="A433" s="8" t="s">
        <v>1961</v>
      </c>
      <c r="B433" s="8" t="s">
        <v>1962</v>
      </c>
      <c r="C433" s="15" t="s">
        <v>1963</v>
      </c>
      <c r="D433" s="9" t="str">
        <f aca="false">"Rockwinkel "&amp;F433</f>
        <v>Rockwinkel 94c</v>
      </c>
      <c r="E433" s="9" t="str">
        <f aca="false">G433&amp;", "&amp;H433&amp;", "&amp;I433</f>
        <v>Klarmann, Joh., Arbeiter</v>
      </c>
      <c r="F433" s="16" t="s">
        <v>1964</v>
      </c>
      <c r="G433" s="9" t="s">
        <v>1965</v>
      </c>
      <c r="H433" s="9" t="s">
        <v>143</v>
      </c>
      <c r="I433" s="9" t="s">
        <v>94</v>
      </c>
      <c r="J433" s="9"/>
      <c r="K433" s="8" t="s">
        <v>1966</v>
      </c>
      <c r="L433" s="9" t="str">
        <f aca="false">"https://www.openstreetmap.org/?mlat="&amp;MID(A433,1,9)&amp;"&amp;mlon="&amp;MID(B433,1,8)&amp;"#map=18/"&amp;MID(A433,1,9)&amp;"/"&amp;MID(B433,1,8)</f>
        <v>https://www.openstreetmap.org/?mlat=53.090444&amp;mlon=8.935239#map=18/53.090444/8.935239</v>
      </c>
      <c r="M433" s="9" t="str">
        <f aca="false">"https://opentopomap.org/#marker=17/"&amp;MID(A433,1,9)&amp;"/"&amp;MID(B433,1,8)</f>
        <v>https://opentopomap.org/#marker=17/53.090444/8.935239</v>
      </c>
    </row>
    <row r="434" customFormat="false" ht="14.15" hidden="false" customHeight="true" outlineLevel="0" collapsed="false">
      <c r="A434" s="8" t="s">
        <v>1967</v>
      </c>
      <c r="B434" s="8" t="s">
        <v>1968</v>
      </c>
      <c r="C434" s="15" t="s">
        <v>1969</v>
      </c>
      <c r="D434" s="9" t="str">
        <f aca="false">"Rockwinkel "&amp;F434</f>
        <v>Rockwinkel 95</v>
      </c>
      <c r="E434" s="9" t="str">
        <f aca="false">G434&amp;", "&amp;H434&amp;", "&amp;I434</f>
        <v>Röhrs, J. H. B., Lehrer</v>
      </c>
      <c r="F434" s="16" t="n">
        <v>95</v>
      </c>
      <c r="G434" s="9" t="s">
        <v>1970</v>
      </c>
      <c r="H434" s="9" t="s">
        <v>1971</v>
      </c>
      <c r="I434" s="9" t="s">
        <v>257</v>
      </c>
      <c r="J434" s="9"/>
      <c r="K434" s="8" t="s">
        <v>1972</v>
      </c>
      <c r="L434" s="9" t="str">
        <f aca="false">"https://www.openstreetmap.org/?mlat="&amp;MID(A434,1,9)&amp;"&amp;mlon="&amp;MID(B434,1,8)&amp;"#map=18/"&amp;MID(A434,1,9)&amp;"/"&amp;MID(B434,1,8)</f>
        <v>https://www.openstreetmap.org/?mlat=53.090644&amp;mlon=8.934479#map=18/53.090644/8.934479</v>
      </c>
      <c r="M434" s="9" t="str">
        <f aca="false">"https://opentopomap.org/#marker=17/"&amp;MID(A434,1,9)&amp;"/"&amp;MID(B434,1,8)</f>
        <v>https://opentopomap.org/#marker=17/53.090644/8.934479</v>
      </c>
    </row>
    <row r="435" customFormat="false" ht="14.15" hidden="false" customHeight="true" outlineLevel="0" collapsed="false">
      <c r="A435" s="8" t="s">
        <v>1967</v>
      </c>
      <c r="B435" s="8" t="s">
        <v>1968</v>
      </c>
      <c r="C435" s="15" t="s">
        <v>1969</v>
      </c>
      <c r="D435" s="9" t="str">
        <f aca="false">"Rockwinkel "&amp;F435</f>
        <v>Rockwinkel 95</v>
      </c>
      <c r="E435" s="9" t="str">
        <f aca="false">G435&amp;", "&amp;H435&amp;", "&amp;I435</f>
        <v>Wagschal, A. C., Wwe.</v>
      </c>
      <c r="F435" s="16" t="n">
        <v>95</v>
      </c>
      <c r="G435" s="9" t="s">
        <v>463</v>
      </c>
      <c r="H435" s="9" t="s">
        <v>1973</v>
      </c>
      <c r="I435" s="9" t="s">
        <v>91</v>
      </c>
      <c r="J435" s="9"/>
      <c r="K435" s="8" t="s">
        <v>1972</v>
      </c>
      <c r="L435" s="9" t="str">
        <f aca="false">"https://www.openstreetmap.org/?mlat="&amp;MID(A435,1,9)&amp;"&amp;mlon="&amp;MID(B435,1,8)&amp;"#map=18/"&amp;MID(A435,1,9)&amp;"/"&amp;MID(B435,1,8)</f>
        <v>https://www.openstreetmap.org/?mlat=53.090644&amp;mlon=8.934479#map=18/53.090644/8.934479</v>
      </c>
      <c r="M435" s="9" t="str">
        <f aca="false">"https://opentopomap.org/#marker=17/"&amp;MID(A435,1,9)&amp;"/"&amp;MID(B435,1,8)</f>
        <v>https://opentopomap.org/#marker=17/53.090644/8.934479</v>
      </c>
    </row>
    <row r="436" customFormat="false" ht="14.15" hidden="false" customHeight="true" outlineLevel="0" collapsed="false">
      <c r="A436" s="8" t="s">
        <v>1967</v>
      </c>
      <c r="B436" s="8" t="s">
        <v>1968</v>
      </c>
      <c r="C436" s="15" t="s">
        <v>1969</v>
      </c>
      <c r="D436" s="9" t="str">
        <f aca="false">"Rockwinkel "&amp;F436</f>
        <v>Rockwinkel 95</v>
      </c>
      <c r="E436" s="9" t="str">
        <f aca="false">G436&amp;", "&amp;H436&amp;", "&amp;I436</f>
        <v>Wagschal, Jacob, Stellmacher</v>
      </c>
      <c r="F436" s="16" t="n">
        <v>95</v>
      </c>
      <c r="G436" s="9" t="s">
        <v>463</v>
      </c>
      <c r="H436" s="9" t="s">
        <v>1974</v>
      </c>
      <c r="I436" s="9" t="s">
        <v>1342</v>
      </c>
      <c r="J436" s="9"/>
      <c r="K436" s="8" t="s">
        <v>1972</v>
      </c>
      <c r="L436" s="9" t="str">
        <f aca="false">"https://www.openstreetmap.org/?mlat="&amp;MID(A436,1,9)&amp;"&amp;mlon="&amp;MID(B436,1,8)&amp;"#map=18/"&amp;MID(A436,1,9)&amp;"/"&amp;MID(B436,1,8)</f>
        <v>https://www.openstreetmap.org/?mlat=53.090644&amp;mlon=8.934479#map=18/53.090644/8.934479</v>
      </c>
      <c r="M436" s="9" t="str">
        <f aca="false">"https://opentopomap.org/#marker=17/"&amp;MID(A436,1,9)&amp;"/"&amp;MID(B436,1,8)</f>
        <v>https://opentopomap.org/#marker=17/53.090644/8.934479</v>
      </c>
    </row>
    <row r="437" customFormat="false" ht="14.15" hidden="false" customHeight="true" outlineLevel="0" collapsed="false">
      <c r="A437" s="8" t="s">
        <v>1975</v>
      </c>
      <c r="B437" s="8" t="s">
        <v>1976</v>
      </c>
      <c r="C437" s="15" t="s">
        <v>1977</v>
      </c>
      <c r="D437" s="9" t="str">
        <f aca="false">"Rockwinkel "&amp;F437</f>
        <v>Rockwinkel 95c/d</v>
      </c>
      <c r="E437" s="9" t="str">
        <f aca="false">G437&amp;", "&amp;H437&amp;", "&amp;I437</f>
        <v>Hibbeler, Gerh., Monteur</v>
      </c>
      <c r="F437" s="16" t="s">
        <v>1978</v>
      </c>
      <c r="G437" s="9" t="s">
        <v>1979</v>
      </c>
      <c r="H437" s="9" t="s">
        <v>123</v>
      </c>
      <c r="I437" s="9" t="s">
        <v>1980</v>
      </c>
      <c r="J437" s="9"/>
      <c r="K437" s="8" t="s">
        <v>1981</v>
      </c>
      <c r="L437" s="9" t="str">
        <f aca="false">"https://www.openstreetmap.org/?mlat="&amp;MID(A437,1,9)&amp;"&amp;mlon="&amp;MID(B437,1,8)&amp;"#map=18/"&amp;MID(A437,1,9)&amp;"/"&amp;MID(B437,1,8)</f>
        <v>https://www.openstreetmap.org/?mlat=53.09006&amp;mlon=8.93405#map=18/53.09006/8.93405</v>
      </c>
      <c r="M437" s="9" t="str">
        <f aca="false">"https://opentopomap.org/#marker=17/"&amp;MID(A437,1,9)&amp;"/"&amp;MID(B437,1,8)</f>
        <v>https://opentopomap.org/#marker=17/53.09006/8.93405</v>
      </c>
    </row>
    <row r="438" customFormat="false" ht="14.15" hidden="false" customHeight="true" outlineLevel="0" collapsed="false">
      <c r="A438" s="8" t="s">
        <v>1982</v>
      </c>
      <c r="B438" s="8" t="s">
        <v>1983</v>
      </c>
      <c r="C438" s="15" t="s">
        <v>1984</v>
      </c>
      <c r="D438" s="9" t="str">
        <f aca="false">"Rockwinkel "&amp;F438</f>
        <v>Rockwinkel 95d</v>
      </c>
      <c r="E438" s="9" t="str">
        <f aca="false">G438&amp;", "&amp;H438&amp;", "&amp;I438</f>
        <v>Junge, Friedr., Handlungsgehilfe</v>
      </c>
      <c r="F438" s="16" t="s">
        <v>1985</v>
      </c>
      <c r="G438" s="9" t="s">
        <v>576</v>
      </c>
      <c r="H438" s="9" t="s">
        <v>483</v>
      </c>
      <c r="I438" s="9" t="s">
        <v>1986</v>
      </c>
      <c r="J438" s="9"/>
      <c r="K438" s="8" t="s">
        <v>1987</v>
      </c>
      <c r="L438" s="9" t="str">
        <f aca="false">"https://www.openstreetmap.org/?mlat="&amp;MID(A438,1,9)&amp;"&amp;mlon="&amp;MID(B438,1,8)&amp;"#map=18/"&amp;MID(A438,1,9)&amp;"/"&amp;MID(B438,1,8)</f>
        <v>https://www.openstreetmap.org/?mlat=53.09004&amp;mlon=8.93394#map=18/53.09004/8.93394</v>
      </c>
      <c r="M438" s="9" t="str">
        <f aca="false">"https://opentopomap.org/#marker=17/"&amp;MID(A438,1,9)&amp;"/"&amp;MID(B438,1,8)</f>
        <v>https://opentopomap.org/#marker=17/53.09004/8.93394</v>
      </c>
    </row>
    <row r="439" customFormat="false" ht="14.15" hidden="false" customHeight="true" outlineLevel="0" collapsed="false">
      <c r="A439" s="8" t="s">
        <v>1988</v>
      </c>
      <c r="B439" s="8" t="s">
        <v>1989</v>
      </c>
      <c r="C439" s="15" t="s">
        <v>1990</v>
      </c>
      <c r="D439" s="9" t="str">
        <f aca="false">"Rockwinkel "&amp;F439</f>
        <v>Rockwinkel 95e</v>
      </c>
      <c r="E439" s="9" t="str">
        <f aca="false">G439&amp;", "&amp;H439&amp;", "&amp;I439</f>
        <v>Mattfeld, Heinr., Postbote a. D.</v>
      </c>
      <c r="F439" s="16" t="s">
        <v>1991</v>
      </c>
      <c r="G439" s="9" t="s">
        <v>770</v>
      </c>
      <c r="H439" s="9" t="s">
        <v>102</v>
      </c>
      <c r="I439" s="9" t="s">
        <v>1992</v>
      </c>
      <c r="J439" s="9"/>
      <c r="K439" s="8" t="s">
        <v>1993</v>
      </c>
      <c r="L439" s="9" t="str">
        <f aca="false">"https://www.openstreetmap.org/?mlat="&amp;MID(A439,1,9)&amp;"&amp;mlon="&amp;MID(B439,1,8)&amp;"#map=18/"&amp;MID(A439,1,9)&amp;"/"&amp;MID(B439,1,8)</f>
        <v>https://www.openstreetmap.org/?mlat=53.09001&amp;mlon=8.93378#map=18/53.09001/8.93378</v>
      </c>
      <c r="M439" s="9" t="str">
        <f aca="false">"https://opentopomap.org/#marker=17/"&amp;MID(A439,1,9)&amp;"/"&amp;MID(B439,1,8)</f>
        <v>https://opentopomap.org/#marker=17/53.09001/8.93378</v>
      </c>
    </row>
    <row r="440" customFormat="false" ht="14.15" hidden="false" customHeight="true" outlineLevel="0" collapsed="false">
      <c r="A440" s="8" t="s">
        <v>1994</v>
      </c>
      <c r="B440" s="8" t="s">
        <v>1995</v>
      </c>
      <c r="C440" s="15" t="s">
        <v>1996</v>
      </c>
      <c r="D440" s="9" t="str">
        <f aca="false">"Rockwinkel "&amp;F440</f>
        <v>Rockwinkel 95f</v>
      </c>
      <c r="E440" s="9" t="str">
        <f aca="false">G440&amp;", "&amp;H440&amp;", "&amp;I440</f>
        <v>Siegmüller, W., Bahnsteig-Schaffner</v>
      </c>
      <c r="F440" s="16" t="s">
        <v>1997</v>
      </c>
      <c r="G440" s="9" t="s">
        <v>1998</v>
      </c>
      <c r="H440" s="9" t="s">
        <v>559</v>
      </c>
      <c r="I440" s="9" t="s">
        <v>1999</v>
      </c>
      <c r="J440" s="9"/>
      <c r="K440" s="8" t="s">
        <v>2000</v>
      </c>
      <c r="L440" s="9" t="str">
        <f aca="false">"https://www.openstreetmap.org/?mlat="&amp;MID(A440,1,9)&amp;"&amp;mlon="&amp;MID(B440,1,8)&amp;"#map=18/"&amp;MID(A440,1,9)&amp;"/"&amp;MID(B440,1,8)</f>
        <v>https://www.openstreetmap.org/?mlat=53.09&amp;mlon=8.93368#map=18/53.09/8.93368</v>
      </c>
      <c r="M440" s="9" t="str">
        <f aca="false">"https://opentopomap.org/#marker=17/"&amp;MID(A440,1,9)&amp;"/"&amp;MID(B440,1,8)</f>
        <v>https://opentopomap.org/#marker=17/53.09/8.93368</v>
      </c>
    </row>
    <row r="441" customFormat="false" ht="14.15" hidden="false" customHeight="true" outlineLevel="0" collapsed="false">
      <c r="A441" s="8" t="s">
        <v>2001</v>
      </c>
      <c r="B441" s="8" t="s">
        <v>2002</v>
      </c>
      <c r="C441" s="15" t="s">
        <v>2003</v>
      </c>
      <c r="D441" s="9" t="str">
        <f aca="false">"Rockwinkel "&amp;F441</f>
        <v>Rockwinkel 95g</v>
      </c>
      <c r="E441" s="9" t="str">
        <f aca="false">G441&amp;", "&amp;H441</f>
        <v>Marquard, Joh.</v>
      </c>
      <c r="F441" s="16" t="s">
        <v>2004</v>
      </c>
      <c r="G441" s="9" t="s">
        <v>2005</v>
      </c>
      <c r="H441" s="9" t="s">
        <v>143</v>
      </c>
      <c r="I441" s="9"/>
      <c r="J441" s="9"/>
      <c r="K441" s="8" t="s">
        <v>2006</v>
      </c>
      <c r="L441" s="9" t="str">
        <f aca="false">"https://www.openstreetmap.org/?mlat="&amp;MID(A441,1,9)&amp;"&amp;mlon="&amp;MID(B441,1,8)&amp;"#map=18/"&amp;MID(A441,1,9)&amp;"/"&amp;MID(B441,1,8)</f>
        <v>https://www.openstreetmap.org/?mlat=53.089937&amp;mlon=8.933497#map=18/53.089937/8.933497</v>
      </c>
      <c r="M441" s="9" t="str">
        <f aca="false">"https://opentopomap.org/#marker=17/"&amp;MID(A441,1,9)&amp;"/"&amp;MID(B441,1,8)</f>
        <v>https://opentopomap.org/#marker=17/53.089937/8.933497</v>
      </c>
    </row>
    <row r="442" customFormat="false" ht="14.15" hidden="false" customHeight="true" outlineLevel="0" collapsed="false">
      <c r="A442" s="8" t="s">
        <v>2007</v>
      </c>
      <c r="B442" s="8" t="s">
        <v>2008</v>
      </c>
      <c r="C442" s="15" t="s">
        <v>2003</v>
      </c>
      <c r="D442" s="9" t="str">
        <f aca="false">"Rockwinkel "&amp;F442</f>
        <v>Rockwinkel 95h</v>
      </c>
      <c r="E442" s="9" t="str">
        <f aca="false">G442&amp;", "&amp;H442&amp;", "&amp;I442</f>
        <v>Klatte, Hinr., Wwe.</v>
      </c>
      <c r="F442" s="16" t="s">
        <v>2009</v>
      </c>
      <c r="G442" s="9" t="s">
        <v>2010</v>
      </c>
      <c r="H442" s="9" t="s">
        <v>355</v>
      </c>
      <c r="I442" s="9" t="s">
        <v>91</v>
      </c>
      <c r="J442" s="9"/>
      <c r="K442" s="8" t="s">
        <v>2011</v>
      </c>
      <c r="L442" s="9" t="str">
        <f aca="false">"https://www.openstreetmap.org/?mlat="&amp;MID(A442,1,9)&amp;"&amp;mlon="&amp;MID(B442,1,8)&amp;"#map=18/"&amp;MID(A442,1,9)&amp;"/"&amp;MID(B442,1,8)</f>
        <v>https://www.openstreetmap.org/?mlat=53.089914&amp;mlon=8.93339#map=18/53.089914/8.93339</v>
      </c>
      <c r="M442" s="9" t="str">
        <f aca="false">"https://opentopomap.org/#marker=17/"&amp;MID(A442,1,9)&amp;"/"&amp;MID(B442,1,8)</f>
        <v>https://opentopomap.org/#marker=17/53.089914/8.93339</v>
      </c>
    </row>
    <row r="443" customFormat="false" ht="14.15" hidden="false" customHeight="true" outlineLevel="0" collapsed="false">
      <c r="A443" s="8" t="s">
        <v>2012</v>
      </c>
      <c r="B443" s="8" t="s">
        <v>2013</v>
      </c>
      <c r="C443" s="15" t="s">
        <v>2014</v>
      </c>
      <c r="D443" s="9" t="str">
        <f aca="false">"Rockwinkel "&amp;F443</f>
        <v>Rockwinkel 95i</v>
      </c>
      <c r="E443" s="9" t="str">
        <f aca="false">G443&amp;", "&amp;H443&amp;", "&amp;I443</f>
        <v>Backhoff, C. A. J., Apotheker</v>
      </c>
      <c r="F443" s="16" t="s">
        <v>2015</v>
      </c>
      <c r="G443" s="9" t="s">
        <v>2016</v>
      </c>
      <c r="H443" s="9" t="s">
        <v>2017</v>
      </c>
      <c r="I443" s="9" t="s">
        <v>2018</v>
      </c>
      <c r="J443" s="9"/>
      <c r="K443" s="8" t="s">
        <v>2019</v>
      </c>
      <c r="L443" s="9" t="str">
        <f aca="false">"https://www.openstreetmap.org/?mlat="&amp;MID(A443,1,9)&amp;"&amp;mlon="&amp;MID(B443,1,8)&amp;"#map=18/"&amp;MID(A443,1,9)&amp;"/"&amp;MID(B443,1,8)</f>
        <v>https://www.openstreetmap.org/?mlat=53.09044&amp;mlon=8.93407#map=18/53.09044/8.93407</v>
      </c>
      <c r="M443" s="9" t="str">
        <f aca="false">"https://opentopomap.org/#marker=17/"&amp;MID(A443,1,9)&amp;"/"&amp;MID(B443,1,8)</f>
        <v>https://opentopomap.org/#marker=17/53.09044/8.93407</v>
      </c>
    </row>
    <row r="444" customFormat="false" ht="14.15" hidden="false" customHeight="true" outlineLevel="0" collapsed="false">
      <c r="A444" s="8" t="s">
        <v>2020</v>
      </c>
      <c r="B444" s="8" t="s">
        <v>2021</v>
      </c>
      <c r="C444" s="15" t="s">
        <v>2022</v>
      </c>
      <c r="D444" s="9" t="str">
        <f aca="false">"Rockwinkel "&amp;F444</f>
        <v>Rockwinkel 95k</v>
      </c>
      <c r="E444" s="9" t="str">
        <f aca="false">G444&amp;", "&amp;H444&amp;", "&amp;I444</f>
        <v>Haering, H., Architekt</v>
      </c>
      <c r="F444" s="16" t="s">
        <v>2023</v>
      </c>
      <c r="G444" s="9" t="s">
        <v>2024</v>
      </c>
      <c r="H444" s="9" t="s">
        <v>109</v>
      </c>
      <c r="I444" s="9" t="s">
        <v>2025</v>
      </c>
      <c r="J444" s="9"/>
      <c r="K444" s="8" t="s">
        <v>2026</v>
      </c>
      <c r="L444" s="9" t="str">
        <f aca="false">"https://www.openstreetmap.org/?mlat="&amp;MID(A444,1,9)&amp;"&amp;mlon="&amp;MID(B444,1,8)&amp;"#map=18/"&amp;MID(A444,1,9)&amp;"/"&amp;MID(B444,1,8)</f>
        <v>https://www.openstreetmap.org/?mlat=53.090465&amp;mlon=8.933494#map=18/53.090465/8.933494</v>
      </c>
      <c r="M444" s="9" t="str">
        <f aca="false">"https://opentopomap.org/#marker=17/"&amp;MID(A444,1,9)&amp;"/"&amp;MID(B444,1,8)</f>
        <v>https://opentopomap.org/#marker=17/53.090465/8.933494</v>
      </c>
    </row>
    <row r="445" s="9" customFormat="true" ht="14.15" hidden="false" customHeight="true" outlineLevel="0" collapsed="false">
      <c r="A445" s="8" t="s">
        <v>2027</v>
      </c>
      <c r="B445" s="8" t="s">
        <v>2028</v>
      </c>
      <c r="C445" s="15" t="s">
        <v>2029</v>
      </c>
      <c r="D445" s="9" t="str">
        <f aca="false">"Rockwinkel "&amp;F445</f>
        <v>Rockwinkel 96</v>
      </c>
      <c r="E445" s="9" t="str">
        <f aca="false">G445</f>
        <v>Bahnhofsgebäude</v>
      </c>
      <c r="F445" s="16" t="n">
        <v>96</v>
      </c>
      <c r="G445" s="9" t="s">
        <v>2030</v>
      </c>
      <c r="K445" s="8" t="s">
        <v>2031</v>
      </c>
      <c r="L445" s="9" t="str">
        <f aca="false">"https://www.openstreetmap.org/?mlat="&amp;MID(A445,1,9)&amp;"&amp;mlon="&amp;MID(B445,1,8)&amp;"#map=18/"&amp;MID(A445,1,9)&amp;"/"&amp;MID(B445,1,8)</f>
        <v>https://www.openstreetmap.org/?mlat=53.08861&amp;mlon=8.933#map=18/53.08861/8.933</v>
      </c>
      <c r="M445" s="9" t="str">
        <f aca="false">"https://opentopomap.org/#marker=17/"&amp;MID(A445,1,9)&amp;"/"&amp;MID(B445,1,8)</f>
        <v>https://opentopomap.org/#marker=17/53.08861/8.933</v>
      </c>
      <c r="AMI445" s="0"/>
      <c r="AMJ445" s="0"/>
    </row>
    <row r="446" customFormat="false" ht="14.15" hidden="false" customHeight="true" outlineLevel="0" collapsed="false">
      <c r="A446" s="8" t="s">
        <v>2027</v>
      </c>
      <c r="B446" s="8" t="s">
        <v>2028</v>
      </c>
      <c r="C446" s="15" t="s">
        <v>2029</v>
      </c>
      <c r="D446" s="9" t="str">
        <f aca="false">"Rockwinkel "&amp;F446</f>
        <v>Rockwinkel 96</v>
      </c>
      <c r="E446" s="9" t="str">
        <f aca="false">G446&amp;", "&amp;H446&amp;", "&amp;I446</f>
        <v>Hagendorf, G. F., Stations-Vorsteher</v>
      </c>
      <c r="F446" s="16" t="n">
        <v>96</v>
      </c>
      <c r="G446" s="9" t="s">
        <v>2032</v>
      </c>
      <c r="H446" s="9" t="s">
        <v>2033</v>
      </c>
      <c r="I446" s="9" t="s">
        <v>2034</v>
      </c>
      <c r="J446" s="9"/>
      <c r="K446" s="8" t="s">
        <v>2031</v>
      </c>
      <c r="L446" s="9" t="str">
        <f aca="false">"https://www.openstreetmap.org/?mlat="&amp;MID(A446,1,9)&amp;"&amp;mlon="&amp;MID(B446,1,8)&amp;"#map=18/"&amp;MID(A446,1,9)&amp;"/"&amp;MID(B446,1,8)</f>
        <v>https://www.openstreetmap.org/?mlat=53.08861&amp;mlon=8.933#map=18/53.08861/8.933</v>
      </c>
      <c r="M446" s="9" t="str">
        <f aca="false">"https://opentopomap.org/#marker=17/"&amp;MID(A446,1,9)&amp;"/"&amp;MID(B446,1,8)</f>
        <v>https://opentopomap.org/#marker=17/53.08861/8.933</v>
      </c>
    </row>
    <row r="447" customFormat="false" ht="14.15" hidden="false" customHeight="true" outlineLevel="0" collapsed="false">
      <c r="A447" s="8" t="s">
        <v>2027</v>
      </c>
      <c r="B447" s="8" t="s">
        <v>2028</v>
      </c>
      <c r="C447" s="15" t="s">
        <v>2029</v>
      </c>
      <c r="D447" s="9" t="str">
        <f aca="false">"Rockwinkel "&amp;F447</f>
        <v>Rockwinkel 96</v>
      </c>
      <c r="E447" s="9" t="str">
        <f aca="false">G447&amp;", "&amp;H447&amp;", "&amp;I447</f>
        <v>König, H., Stationsdiätar</v>
      </c>
      <c r="F447" s="16" t="n">
        <v>96</v>
      </c>
      <c r="G447" s="9" t="s">
        <v>2035</v>
      </c>
      <c r="H447" s="9" t="s">
        <v>109</v>
      </c>
      <c r="I447" s="9" t="s">
        <v>2036</v>
      </c>
      <c r="J447" s="9"/>
      <c r="K447" s="8" t="s">
        <v>2031</v>
      </c>
      <c r="L447" s="9" t="str">
        <f aca="false">"https://www.openstreetmap.org/?mlat="&amp;MID(A447,1,9)&amp;"&amp;mlon="&amp;MID(B447,1,8)&amp;"#map=18/"&amp;MID(A447,1,9)&amp;"/"&amp;MID(B447,1,8)</f>
        <v>https://www.openstreetmap.org/?mlat=53.08861&amp;mlon=8.933#map=18/53.08861/8.933</v>
      </c>
      <c r="M447" s="9" t="str">
        <f aca="false">"https://opentopomap.org/#marker=17/"&amp;MID(A447,1,9)&amp;"/"&amp;MID(B447,1,8)</f>
        <v>https://opentopomap.org/#marker=17/53.08861/8.933</v>
      </c>
    </row>
    <row r="448" customFormat="false" ht="14.15" hidden="false" customHeight="true" outlineLevel="0" collapsed="false">
      <c r="A448" s="8" t="s">
        <v>2027</v>
      </c>
      <c r="B448" s="8" t="s">
        <v>2028</v>
      </c>
      <c r="C448" s="15" t="s">
        <v>2029</v>
      </c>
      <c r="D448" s="9" t="str">
        <f aca="false">"Rockwinkel "&amp;F448</f>
        <v>Rockwinkel 96</v>
      </c>
      <c r="E448" s="9" t="str">
        <f aca="false">G448&amp;", "&amp;I448</f>
        <v>Trümper, Ober-Postassistent</v>
      </c>
      <c r="F448" s="16" t="n">
        <v>96</v>
      </c>
      <c r="G448" s="9" t="s">
        <v>2037</v>
      </c>
      <c r="H448" s="9"/>
      <c r="I448" s="9" t="s">
        <v>2038</v>
      </c>
      <c r="J448" s="9"/>
      <c r="K448" s="8" t="s">
        <v>2031</v>
      </c>
      <c r="L448" s="9" t="str">
        <f aca="false">"https://www.openstreetmap.org/?mlat="&amp;MID(A448,1,9)&amp;"&amp;mlon="&amp;MID(B448,1,8)&amp;"#map=18/"&amp;MID(A448,1,9)&amp;"/"&amp;MID(B448,1,8)</f>
        <v>https://www.openstreetmap.org/?mlat=53.08861&amp;mlon=8.933#map=18/53.08861/8.933</v>
      </c>
      <c r="M448" s="9" t="str">
        <f aca="false">"https://opentopomap.org/#marker=17/"&amp;MID(A448,1,9)&amp;"/"&amp;MID(B448,1,8)</f>
        <v>https://opentopomap.org/#marker=17/53.08861/8.933</v>
      </c>
    </row>
    <row r="449" customFormat="false" ht="14.15" hidden="false" customHeight="true" outlineLevel="0" collapsed="false">
      <c r="A449" s="8" t="s">
        <v>2039</v>
      </c>
      <c r="B449" s="8" t="s">
        <v>2040</v>
      </c>
      <c r="C449" s="15" t="s">
        <v>2041</v>
      </c>
      <c r="D449" s="9" t="str">
        <f aca="false">"Rockwinkel "&amp;F449</f>
        <v>Rockwinkel 97</v>
      </c>
      <c r="E449" s="9" t="s">
        <v>228</v>
      </c>
      <c r="F449" s="16" t="n">
        <v>97</v>
      </c>
      <c r="G449" s="9" t="s">
        <v>122</v>
      </c>
      <c r="H449" s="9" t="s">
        <v>143</v>
      </c>
      <c r="I449" s="9" t="s">
        <v>91</v>
      </c>
      <c r="J449" s="9" t="s">
        <v>1111</v>
      </c>
      <c r="K449" s="8" t="s">
        <v>2042</v>
      </c>
      <c r="L449" s="9" t="str">
        <f aca="false">"https://www.openstreetmap.org/?mlat="&amp;MID(A449,1,9)&amp;"&amp;mlon="&amp;MID(B449,1,8)&amp;"#map=18/"&amp;MID(A449,1,9)&amp;"/"&amp;MID(B449,1,8)</f>
        <v>https://www.openstreetmap.org/?mlat=53.091279&amp;mlon=8.934075#map=18/53.091279/8.934075</v>
      </c>
      <c r="M449" s="9" t="str">
        <f aca="false">"https://opentopomap.org/#marker=17/"&amp;MID(A449,1,9)&amp;"/"&amp;MID(B449,1,8)</f>
        <v>https://opentopomap.org/#marker=17/53.091279/8.934075</v>
      </c>
    </row>
    <row r="450" customFormat="false" ht="14.15" hidden="false" customHeight="true" outlineLevel="0" collapsed="false">
      <c r="A450" s="8" t="s">
        <v>2043</v>
      </c>
      <c r="B450" s="8" t="s">
        <v>2044</v>
      </c>
      <c r="C450" s="15" t="s">
        <v>2045</v>
      </c>
      <c r="D450" s="9" t="str">
        <f aca="false">"Rockwinkel "&amp;F450</f>
        <v>Rockwinkel 98</v>
      </c>
      <c r="E450" s="9" t="str">
        <f aca="false">G450&amp;", "&amp;H450&amp;", "&amp;I450&amp;", "&amp;J450</f>
        <v>Plate, Friedr., Wirt, Wirtschaft</v>
      </c>
      <c r="F450" s="16" t="n">
        <v>98</v>
      </c>
      <c r="G450" s="9" t="s">
        <v>1251</v>
      </c>
      <c r="H450" s="9" t="s">
        <v>483</v>
      </c>
      <c r="I450" s="9" t="s">
        <v>217</v>
      </c>
      <c r="J450" s="9" t="s">
        <v>663</v>
      </c>
      <c r="K450" s="8" t="s">
        <v>2046</v>
      </c>
      <c r="L450" s="9" t="str">
        <f aca="false">"https://www.openstreetmap.org/?mlat="&amp;MID(A450,1,9)&amp;"&amp;mlon="&amp;MID(B450,1,8)&amp;"#map=18/"&amp;MID(A450,1,9)&amp;"/"&amp;MID(B450,1,8)</f>
        <v>https://www.openstreetmap.org/?mlat=53.09152&amp;mlon=8.93509#map=18/53.09152/8.93509</v>
      </c>
      <c r="M450" s="9" t="str">
        <f aca="false">"https://opentopomap.org/#marker=17/"&amp;MID(A450,1,9)&amp;"/"&amp;MID(B450,1,8)</f>
        <v>https://opentopomap.org/#marker=17/53.09152/8.93509</v>
      </c>
    </row>
    <row r="451" customFormat="false" ht="14.15" hidden="false" customHeight="true" outlineLevel="0" collapsed="false">
      <c r="A451" s="8" t="s">
        <v>2047</v>
      </c>
      <c r="B451" s="8" t="s">
        <v>2048</v>
      </c>
      <c r="C451" s="15" t="s">
        <v>2049</v>
      </c>
      <c r="D451" s="9" t="str">
        <f aca="false">"Rockwinkel "&amp;F451</f>
        <v>Rockwinkel 98</v>
      </c>
      <c r="E451" s="9" t="str">
        <f aca="false">G451&amp;", "&amp;H451&amp;", "&amp;I451</f>
        <v>Plate, Joh., Bäcker</v>
      </c>
      <c r="F451" s="16" t="n">
        <v>98</v>
      </c>
      <c r="G451" s="9" t="s">
        <v>1251</v>
      </c>
      <c r="H451" s="9" t="s">
        <v>143</v>
      </c>
      <c r="I451" s="9" t="s">
        <v>250</v>
      </c>
      <c r="J451" s="9"/>
      <c r="K451" s="8" t="s">
        <v>2050</v>
      </c>
      <c r="L451" s="9" t="str">
        <f aca="false">"https://www.openstreetmap.org/?mlat="&amp;MID(A451,1,9)&amp;"&amp;mlon="&amp;MID(B451,1,8)&amp;"#map=18/"&amp;MID(A451,1,9)&amp;"/"&amp;MID(B451,1,8)</f>
        <v>https://www.openstreetmap.org/?mlat=53.091723&amp;mlon=8.934892#map=18/53.091723/8.934892</v>
      </c>
      <c r="M451" s="9" t="str">
        <f aca="false">"https://opentopomap.org/#marker=17/"&amp;MID(A451,1,9)&amp;"/"&amp;MID(B451,1,8)</f>
        <v>https://opentopomap.org/#marker=17/53.091723/8.934892</v>
      </c>
    </row>
    <row r="452" customFormat="false" ht="14.15" hidden="false" customHeight="true" outlineLevel="0" collapsed="false">
      <c r="A452" s="8" t="s">
        <v>2051</v>
      </c>
      <c r="B452" s="8" t="s">
        <v>2052</v>
      </c>
      <c r="C452" s="15" t="s">
        <v>2053</v>
      </c>
      <c r="D452" s="9" t="str">
        <f aca="false">"Rockwinkel "&amp;F452</f>
        <v>Rockwinkel 99</v>
      </c>
      <c r="E452" s="9" t="str">
        <f aca="false">G452&amp;", "&amp;H452&amp;", "&amp;I452</f>
        <v>Kleist, Theodor, Kaufmann</v>
      </c>
      <c r="F452" s="16" t="n">
        <v>99</v>
      </c>
      <c r="G452" s="9" t="s">
        <v>2054</v>
      </c>
      <c r="H452" s="9" t="s">
        <v>2055</v>
      </c>
      <c r="I452" s="9" t="s">
        <v>912</v>
      </c>
      <c r="J452" s="9"/>
      <c r="K452" s="8" t="s">
        <v>2056</v>
      </c>
      <c r="L452" s="9" t="str">
        <f aca="false">"https://www.openstreetmap.org/?mlat="&amp;MID(A452,1,9)&amp;"&amp;mlon="&amp;MID(B452,1,8)&amp;"#map=18/"&amp;MID(A452,1,9)&amp;"/"&amp;MID(B452,1,8)</f>
        <v>https://www.openstreetmap.org/?mlat=53.09171&amp;mlon=8.93416#map=18/53.09171/8.93416</v>
      </c>
      <c r="M452" s="9" t="str">
        <f aca="false">"https://opentopomap.org/#marker=17/"&amp;MID(A452,1,9)&amp;"/"&amp;MID(B452,1,8)</f>
        <v>https://opentopomap.org/#marker=17/53.09171/8.93416</v>
      </c>
    </row>
    <row r="453" customFormat="false" ht="14.15" hidden="false" customHeight="true" outlineLevel="0" collapsed="false">
      <c r="A453" s="8" t="s">
        <v>2051</v>
      </c>
      <c r="B453" s="8" t="s">
        <v>2052</v>
      </c>
      <c r="C453" s="15" t="s">
        <v>2053</v>
      </c>
      <c r="D453" s="9" t="str">
        <f aca="false">"Rockwinkel "&amp;F453</f>
        <v>Rockwinkel 99</v>
      </c>
      <c r="E453" s="9" t="str">
        <f aca="false">G453&amp;", "&amp;H453&amp;", "&amp;I453</f>
        <v>Wiesenhaver, Karl, Wwe.</v>
      </c>
      <c r="F453" s="16" t="n">
        <v>99</v>
      </c>
      <c r="G453" s="9" t="s">
        <v>2057</v>
      </c>
      <c r="H453" s="9" t="s">
        <v>2058</v>
      </c>
      <c r="I453" s="9" t="s">
        <v>91</v>
      </c>
      <c r="J453" s="9"/>
      <c r="K453" s="8" t="s">
        <v>2056</v>
      </c>
      <c r="L453" s="9" t="str">
        <f aca="false">"https://www.openstreetmap.org/?mlat="&amp;MID(A453,1,9)&amp;"&amp;mlon="&amp;MID(B453,1,8)&amp;"#map=18/"&amp;MID(A453,1,9)&amp;"/"&amp;MID(B453,1,8)</f>
        <v>https://www.openstreetmap.org/?mlat=53.09171&amp;mlon=8.93416#map=18/53.09171/8.93416</v>
      </c>
      <c r="M453" s="9" t="str">
        <f aca="false">"https://opentopomap.org/#marker=17/"&amp;MID(A453,1,9)&amp;"/"&amp;MID(B453,1,8)</f>
        <v>https://opentopomap.org/#marker=17/53.09171/8.93416</v>
      </c>
    </row>
    <row r="454" customFormat="false" ht="14.15" hidden="false" customHeight="true" outlineLevel="0" collapsed="false">
      <c r="A454" s="8" t="s">
        <v>1055</v>
      </c>
      <c r="B454" s="8" t="s">
        <v>2059</v>
      </c>
      <c r="C454" s="15" t="s">
        <v>2060</v>
      </c>
      <c r="D454" s="9" t="str">
        <f aca="false">"Rockwinkel "&amp;F454</f>
        <v>Rockwinkel 100</v>
      </c>
      <c r="E454" s="9" t="str">
        <f aca="false">G454&amp;", "&amp;H454&amp;", "&amp;I454</f>
        <v>Brüning, Diedr., Landwirt</v>
      </c>
      <c r="F454" s="16" t="n">
        <v>100</v>
      </c>
      <c r="G454" s="9" t="s">
        <v>517</v>
      </c>
      <c r="H454" s="9" t="s">
        <v>96</v>
      </c>
      <c r="I454" s="9" t="s">
        <v>124</v>
      </c>
      <c r="J454" s="9"/>
      <c r="K454" s="8" t="s">
        <v>2061</v>
      </c>
      <c r="L454" s="9" t="str">
        <f aca="false">"https://www.openstreetmap.org/?mlat="&amp;MID(A454,1,9)&amp;"&amp;mlon="&amp;MID(B454,1,8)&amp;"#map=18/"&amp;MID(A454,1,9)&amp;"/"&amp;MID(B454,1,8)</f>
        <v>https://www.openstreetmap.org/?mlat=53.09208&amp;mlon=8.93372#map=18/53.09208/8.93372</v>
      </c>
      <c r="M454" s="9" t="str">
        <f aca="false">"https://opentopomap.org/#marker=17/"&amp;MID(A454,1,9)&amp;"/"&amp;MID(B454,1,8)</f>
        <v>https://opentopomap.org/#marker=17/53.09208/8.93372</v>
      </c>
    </row>
    <row r="455" customFormat="false" ht="14.15" hidden="false" customHeight="true" outlineLevel="0" collapsed="false">
      <c r="A455" s="8" t="s">
        <v>1055</v>
      </c>
      <c r="B455" s="8" t="s">
        <v>2059</v>
      </c>
      <c r="C455" s="15" t="s">
        <v>2060</v>
      </c>
      <c r="D455" s="9" t="str">
        <f aca="false">"Rockwinkel "&amp;F455</f>
        <v>Rockwinkel 100</v>
      </c>
      <c r="E455" s="9" t="str">
        <f aca="false">G455&amp;", "&amp;H455&amp;", "&amp;I455</f>
        <v>Ripper, Joh., Wwe.</v>
      </c>
      <c r="F455" s="16" t="n">
        <v>100</v>
      </c>
      <c r="G455" s="9" t="s">
        <v>2062</v>
      </c>
      <c r="H455" s="9" t="s">
        <v>143</v>
      </c>
      <c r="I455" s="9" t="s">
        <v>91</v>
      </c>
      <c r="J455" s="9"/>
      <c r="K455" s="8" t="s">
        <v>2061</v>
      </c>
      <c r="L455" s="9" t="str">
        <f aca="false">"https://www.openstreetmap.org/?mlat="&amp;MID(A455,1,9)&amp;"&amp;mlon="&amp;MID(B455,1,8)&amp;"#map=18/"&amp;MID(A455,1,9)&amp;"/"&amp;MID(B455,1,8)</f>
        <v>https://www.openstreetmap.org/?mlat=53.09208&amp;mlon=8.93372#map=18/53.09208/8.93372</v>
      </c>
      <c r="M455" s="9" t="str">
        <f aca="false">"https://opentopomap.org/#marker=17/"&amp;MID(A455,1,9)&amp;"/"&amp;MID(B455,1,8)</f>
        <v>https://opentopomap.org/#marker=17/53.09208/8.93372</v>
      </c>
    </row>
    <row r="456" customFormat="false" ht="14.15" hidden="false" customHeight="true" outlineLevel="0" collapsed="false">
      <c r="A456" s="8" t="s">
        <v>2063</v>
      </c>
      <c r="B456" s="8" t="s">
        <v>2064</v>
      </c>
      <c r="C456" s="15" t="s">
        <v>2065</v>
      </c>
      <c r="D456" s="9" t="str">
        <f aca="false">"Rockwinkel "&amp;F456</f>
        <v>Rockwinkel 100A</v>
      </c>
      <c r="E456" s="9" t="str">
        <f aca="false">G456&amp;", "&amp;H456&amp;", "&amp;I456</f>
        <v>Theye, Alex, Kaufmann</v>
      </c>
      <c r="F456" s="16" t="s">
        <v>2066</v>
      </c>
      <c r="G456" s="9" t="s">
        <v>2067</v>
      </c>
      <c r="H456" s="9" t="s">
        <v>2068</v>
      </c>
      <c r="I456" s="9" t="s">
        <v>912</v>
      </c>
      <c r="J456" s="9"/>
      <c r="K456" s="8" t="s">
        <v>2069</v>
      </c>
      <c r="L456" s="9" t="str">
        <f aca="false">"https://www.openstreetmap.org/?mlat="&amp;MID(A456,1,9)&amp;"&amp;mlon="&amp;MID(B456,1,8)&amp;"#map=18/"&amp;MID(A456,1,9)&amp;"/"&amp;MID(B456,1,8)</f>
        <v>https://www.openstreetmap.org/?mlat=53.091775&amp;mlon=8.932777#map=18/53.091775/8.932777</v>
      </c>
      <c r="M456" s="9" t="str">
        <f aca="false">"https://opentopomap.org/#marker=17/"&amp;MID(A456,1,9)&amp;"/"&amp;MID(B456,1,8)</f>
        <v>https://opentopomap.org/#marker=17/53.091775/8.932777</v>
      </c>
    </row>
    <row r="457" customFormat="false" ht="14.15" hidden="false" customHeight="true" outlineLevel="0" collapsed="false">
      <c r="D457" s="9" t="str">
        <f aca="false">"Rockwinkel "&amp;F457</f>
        <v>Rockwinkel 100B</v>
      </c>
      <c r="E457" s="9" t="str">
        <f aca="false">G457</f>
        <v>unbewohnt</v>
      </c>
      <c r="F457" s="16" t="s">
        <v>2070</v>
      </c>
      <c r="G457" s="9" t="s">
        <v>228</v>
      </c>
      <c r="H457" s="9"/>
      <c r="I457" s="9"/>
      <c r="J457" s="9"/>
    </row>
    <row r="458" customFormat="false" ht="14.15" hidden="false" customHeight="true" outlineLevel="0" collapsed="false">
      <c r="A458" s="8" t="s">
        <v>2071</v>
      </c>
      <c r="B458" s="8" t="s">
        <v>2072</v>
      </c>
      <c r="C458" s="15" t="s">
        <v>2073</v>
      </c>
      <c r="D458" s="9" t="str">
        <f aca="false">"Rockwinkel "&amp;F458</f>
        <v>Rockwinkel 101</v>
      </c>
      <c r="E458" s="9" t="str">
        <f aca="false">G458&amp;", "&amp;H458&amp;", "&amp;I458</f>
        <v>Mindermann, Diedr., Landmann</v>
      </c>
      <c r="F458" s="16" t="n">
        <v>101</v>
      </c>
      <c r="G458" s="9" t="s">
        <v>2074</v>
      </c>
      <c r="H458" s="9" t="s">
        <v>96</v>
      </c>
      <c r="I458" s="9" t="s">
        <v>164</v>
      </c>
      <c r="J458" s="9"/>
      <c r="K458" s="8" t="s">
        <v>2075</v>
      </c>
      <c r="L458" s="9" t="str">
        <f aca="false">"https://www.openstreetmap.org/?mlat="&amp;MID(A458,1,9)&amp;"&amp;mlon="&amp;MID(B458,1,8)&amp;"#map=18/"&amp;MID(A458,1,9)&amp;"/"&amp;MID(B458,1,8)</f>
        <v>https://www.openstreetmap.org/?mlat=53.092531&amp;mlon=8.933459#map=18/53.092531/8.933459</v>
      </c>
      <c r="M458" s="9" t="str">
        <f aca="false">"https://opentopomap.org/#marker=17/"&amp;MID(A458,1,9)&amp;"/"&amp;MID(B458,1,8)</f>
        <v>https://opentopomap.org/#marker=17/53.092531/8.933459</v>
      </c>
    </row>
    <row r="459" customFormat="false" ht="14.15" hidden="false" customHeight="true" outlineLevel="0" collapsed="false">
      <c r="A459" s="8" t="s">
        <v>2071</v>
      </c>
      <c r="B459" s="8" t="s">
        <v>2072</v>
      </c>
      <c r="C459" s="15" t="s">
        <v>2073</v>
      </c>
      <c r="D459" s="9" t="str">
        <f aca="false">"Rockwinkel "&amp;F459</f>
        <v>Rockwinkel 101</v>
      </c>
      <c r="E459" s="9" t="str">
        <f aca="false">G459&amp;", "&amp;H459&amp;", "&amp;I459</f>
        <v>Mindermann, Heinr. Chr., Wwe.</v>
      </c>
      <c r="F459" s="16" t="n">
        <v>101</v>
      </c>
      <c r="G459" s="9" t="s">
        <v>2074</v>
      </c>
      <c r="H459" s="9" t="s">
        <v>605</v>
      </c>
      <c r="I459" s="9" t="s">
        <v>91</v>
      </c>
      <c r="J459" s="9"/>
      <c r="K459" s="8" t="s">
        <v>2075</v>
      </c>
      <c r="L459" s="9" t="str">
        <f aca="false">"https://www.openstreetmap.org/?mlat="&amp;MID(A459,1,9)&amp;"&amp;mlon="&amp;MID(B459,1,8)&amp;"#map=18/"&amp;MID(A459,1,9)&amp;"/"&amp;MID(B459,1,8)</f>
        <v>https://www.openstreetmap.org/?mlat=53.092531&amp;mlon=8.933459#map=18/53.092531/8.933459</v>
      </c>
      <c r="M459" s="9" t="str">
        <f aca="false">"https://opentopomap.org/#marker=17/"&amp;MID(A459,1,9)&amp;"/"&amp;MID(B459,1,8)</f>
        <v>https://opentopomap.org/#marker=17/53.092531/8.933459</v>
      </c>
    </row>
    <row r="460" customFormat="false" ht="14.15" hidden="false" customHeight="true" outlineLevel="0" collapsed="false">
      <c r="A460" s="8" t="s">
        <v>2076</v>
      </c>
      <c r="B460" s="8" t="s">
        <v>2077</v>
      </c>
      <c r="C460" s="15" t="s">
        <v>2078</v>
      </c>
      <c r="D460" s="9" t="str">
        <f aca="false">"Rockwinkel "&amp;F460</f>
        <v>Rockwinkel 102</v>
      </c>
      <c r="E460" s="9" t="str">
        <f aca="false">G460&amp;", "&amp;H460&amp;", "&amp;I460</f>
        <v>Bruns, Hinrich, Hofmeier</v>
      </c>
      <c r="F460" s="16" t="n">
        <v>102</v>
      </c>
      <c r="G460" s="9" t="s">
        <v>348</v>
      </c>
      <c r="H460" s="9" t="s">
        <v>2079</v>
      </c>
      <c r="I460" s="9" t="s">
        <v>183</v>
      </c>
      <c r="J460" s="9"/>
      <c r="K460" s="8" t="s">
        <v>2080</v>
      </c>
      <c r="L460" s="9" t="str">
        <f aca="false">"https://www.openstreetmap.org/?mlat="&amp;MID(A460,1,9)&amp;"&amp;mlon="&amp;MID(B460,1,8)&amp;"#map=18/"&amp;MID(A460,1,9)&amp;"/"&amp;MID(B460,1,8)</f>
        <v>https://www.openstreetmap.org/?mlat=53.093054&amp;mlon=8.931547#map=18/53.093054/8.931547</v>
      </c>
      <c r="M460" s="9" t="str">
        <f aca="false">"https://opentopomap.org/#marker=17/"&amp;MID(A460,1,9)&amp;"/"&amp;MID(B460,1,8)</f>
        <v>https://opentopomap.org/#marker=17/53.093054/8.931547</v>
      </c>
    </row>
    <row r="461" customFormat="false" ht="14.15" hidden="false" customHeight="true" outlineLevel="0" collapsed="false">
      <c r="A461" s="8" t="s">
        <v>2076</v>
      </c>
      <c r="B461" s="8" t="s">
        <v>2077</v>
      </c>
      <c r="C461" s="15" t="s">
        <v>2078</v>
      </c>
      <c r="D461" s="9" t="str">
        <f aca="false">"Rockwinkel "&amp;F461</f>
        <v>Rockwinkel 102</v>
      </c>
      <c r="E461" s="9" t="str">
        <f aca="false">G461&amp;", "&amp;H461&amp;", "&amp;I461&amp;", "&amp;J461</f>
        <v>Holler, H., Wwe., Landgut</v>
      </c>
      <c r="F461" s="16" t="n">
        <v>102</v>
      </c>
      <c r="G461" s="9" t="s">
        <v>2081</v>
      </c>
      <c r="H461" s="9" t="s">
        <v>109</v>
      </c>
      <c r="I461" s="9" t="s">
        <v>91</v>
      </c>
      <c r="J461" s="9" t="s">
        <v>151</v>
      </c>
      <c r="K461" s="8" t="s">
        <v>2080</v>
      </c>
      <c r="L461" s="9" t="str">
        <f aca="false">"https://www.openstreetmap.org/?mlat="&amp;MID(A461,1,9)&amp;"&amp;mlon="&amp;MID(B461,1,8)&amp;"#map=18/"&amp;MID(A461,1,9)&amp;"/"&amp;MID(B461,1,8)</f>
        <v>https://www.openstreetmap.org/?mlat=53.093054&amp;mlon=8.931547#map=18/53.093054/8.931547</v>
      </c>
      <c r="M461" s="9" t="str">
        <f aca="false">"https://opentopomap.org/#marker=17/"&amp;MID(A461,1,9)&amp;"/"&amp;MID(B461,1,8)</f>
        <v>https://opentopomap.org/#marker=17/53.093054/8.931547</v>
      </c>
    </row>
    <row r="462" customFormat="false" ht="14.15" hidden="false" customHeight="true" outlineLevel="0" collapsed="false">
      <c r="A462" s="8" t="s">
        <v>2082</v>
      </c>
      <c r="B462" s="8" t="s">
        <v>2083</v>
      </c>
      <c r="C462" s="15" t="s">
        <v>2084</v>
      </c>
      <c r="D462" s="9" t="str">
        <f aca="false">"Rockwinkel "&amp;F462</f>
        <v>Rockwinkel 103</v>
      </c>
      <c r="E462" s="9" t="str">
        <f aca="false">G462&amp;", "&amp;H462&amp;", "&amp;I462</f>
        <v>Schwertfeger, Carl, Arbeiter</v>
      </c>
      <c r="F462" s="16" t="n">
        <v>103</v>
      </c>
      <c r="G462" s="9" t="s">
        <v>2085</v>
      </c>
      <c r="H462" s="9" t="s">
        <v>235</v>
      </c>
      <c r="I462" s="9" t="s">
        <v>94</v>
      </c>
      <c r="J462" s="9"/>
      <c r="K462" s="8" t="s">
        <v>2086</v>
      </c>
      <c r="L462" s="9" t="str">
        <f aca="false">"https://www.openstreetmap.org/?mlat="&amp;MID(A462,1,9)&amp;"&amp;mlon="&amp;MID(B462,1,8)&amp;"#map=18/"&amp;MID(A462,1,9)&amp;"/"&amp;MID(B462,1,8)</f>
        <v>https://www.openstreetmap.org/?mlat=53.09588&amp;mlon=8.92872#map=18/53.09588/8.92872</v>
      </c>
      <c r="M462" s="9" t="str">
        <f aca="false">"https://opentopomap.org/#marker=17/"&amp;MID(A462,1,9)&amp;"/"&amp;MID(B462,1,8)</f>
        <v>https://opentopomap.org/#marker=17/53.09588/8.92872</v>
      </c>
    </row>
    <row r="463" customFormat="false" ht="14.15" hidden="false" customHeight="true" outlineLevel="0" collapsed="false">
      <c r="A463" s="8" t="s">
        <v>2087</v>
      </c>
      <c r="B463" s="8" t="s">
        <v>2088</v>
      </c>
      <c r="C463" s="15" t="s">
        <v>2089</v>
      </c>
      <c r="D463" s="9" t="str">
        <f aca="false">"Rockwinkel "&amp;F463</f>
        <v>Rockwinkel 104</v>
      </c>
      <c r="E463" s="9" t="str">
        <f aca="false">G463&amp;", "&amp;H463&amp;", "&amp;J463</f>
        <v>Konitzky, Dr., Landgut</v>
      </c>
      <c r="F463" s="16" t="n">
        <v>104</v>
      </c>
      <c r="G463" s="9" t="s">
        <v>2090</v>
      </c>
      <c r="H463" s="9" t="s">
        <v>1425</v>
      </c>
      <c r="I463" s="9"/>
      <c r="J463" s="9" t="s">
        <v>151</v>
      </c>
      <c r="K463" s="8" t="s">
        <v>2091</v>
      </c>
      <c r="L463" s="9" t="str">
        <f aca="false">"https://www.openstreetmap.org/?mlat="&amp;MID(A463,1,9)&amp;"&amp;mlon="&amp;MID(B463,1,8)&amp;"#map=18/"&amp;MID(A463,1,9)&amp;"/"&amp;MID(B463,1,8)</f>
        <v>https://www.openstreetmap.org/?mlat=53.09633&amp;mlon=8.92779#map=18/53.09633/8.92779</v>
      </c>
      <c r="M463" s="9" t="str">
        <f aca="false">"https://opentopomap.org/#marker=17/"&amp;MID(A463,1,9)&amp;"/"&amp;MID(B463,1,8)</f>
        <v>https://opentopomap.org/#marker=17/53.09633/8.92779</v>
      </c>
    </row>
    <row r="464" customFormat="false" ht="14.15" hidden="false" customHeight="true" outlineLevel="0" collapsed="false">
      <c r="A464" s="8" t="s">
        <v>2092</v>
      </c>
      <c r="B464" s="8" t="s">
        <v>2093</v>
      </c>
      <c r="C464" s="15" t="s">
        <v>2094</v>
      </c>
      <c r="D464" s="9" t="str">
        <f aca="false">"Rockwinkel "&amp;F464</f>
        <v>Rockwinkel 105</v>
      </c>
      <c r="E464" s="9" t="str">
        <f aca="false">G464&amp;", "&amp;H464&amp;", "&amp;I464</f>
        <v>Wischhusen, H., Wwe.</v>
      </c>
      <c r="F464" s="16" t="n">
        <v>105</v>
      </c>
      <c r="G464" s="9" t="s">
        <v>1079</v>
      </c>
      <c r="H464" s="9" t="s">
        <v>109</v>
      </c>
      <c r="I464" s="9" t="s">
        <v>91</v>
      </c>
      <c r="J464" s="9"/>
      <c r="K464" s="8" t="s">
        <v>2095</v>
      </c>
      <c r="L464" s="9" t="str">
        <f aca="false">"https://www.openstreetmap.org/?mlat="&amp;MID(A464,1,9)&amp;"&amp;mlon="&amp;MID(B464,1,8)&amp;"#map=18/"&amp;MID(A464,1,9)&amp;"/"&amp;MID(B464,1,8)</f>
        <v>https://www.openstreetmap.org/?mlat=53.096138&amp;mlon=8.925955#map=18/53.096138/8.925955</v>
      </c>
      <c r="M464" s="9" t="str">
        <f aca="false">"https://opentopomap.org/#marker=17/"&amp;MID(A464,1,9)&amp;"/"&amp;MID(B464,1,8)</f>
        <v>https://opentopomap.org/#marker=17/53.096138/8.925955</v>
      </c>
    </row>
    <row r="465" customFormat="false" ht="14.15" hidden="false" customHeight="true" outlineLevel="0" collapsed="false">
      <c r="A465" s="8" t="s">
        <v>2096</v>
      </c>
      <c r="B465" s="8" t="s">
        <v>2097</v>
      </c>
      <c r="C465" s="15" t="s">
        <v>2098</v>
      </c>
      <c r="D465" s="9" t="str">
        <f aca="false">"Rockwinkel "&amp;F465</f>
        <v>Rockwinkel 105</v>
      </c>
      <c r="E465" s="9" t="str">
        <f aca="false">G465&amp;", "&amp;H465&amp;", "&amp;I465</f>
        <v>Grimm, J. H., Wirt</v>
      </c>
      <c r="F465" s="16" t="n">
        <v>105</v>
      </c>
      <c r="G465" s="9" t="s">
        <v>2099</v>
      </c>
      <c r="H465" s="9" t="s">
        <v>570</v>
      </c>
      <c r="I465" s="9" t="s">
        <v>217</v>
      </c>
      <c r="J465" s="9"/>
      <c r="K465" s="8" t="s">
        <v>2100</v>
      </c>
      <c r="L465" s="9" t="str">
        <f aca="false">"https://www.openstreetmap.org/?mlat="&amp;MID(A465,1,9)&amp;"&amp;mlon="&amp;MID(B465,1,8)&amp;"#map=18/"&amp;MID(A465,1,9)&amp;"/"&amp;MID(B465,1,8)</f>
        <v>https://www.openstreetmap.org/?mlat=53.096558&amp;mlon=8.927572#map=18/53.096558/8.927572</v>
      </c>
      <c r="M465" s="9" t="str">
        <f aca="false">"https://opentopomap.org/#marker=17/"&amp;MID(A465,1,9)&amp;"/"&amp;MID(B465,1,8)</f>
        <v>https://opentopomap.org/#marker=17/53.096558/8.927572</v>
      </c>
    </row>
    <row r="466" customFormat="false" ht="14.15" hidden="false" customHeight="true" outlineLevel="0" collapsed="false">
      <c r="A466" s="8" t="s">
        <v>2101</v>
      </c>
      <c r="B466" s="8" t="s">
        <v>2102</v>
      </c>
      <c r="C466" s="15" t="s">
        <v>2103</v>
      </c>
      <c r="D466" s="9" t="str">
        <f aca="false">"Rockwinkel "&amp;F466</f>
        <v>Rockwinkel 105c</v>
      </c>
      <c r="E466" s="9" t="str">
        <f aca="false">G466&amp;", "&amp;H466&amp;", "&amp;I466</f>
        <v>Brüning, Heinr., Arbeiter</v>
      </c>
      <c r="F466" s="16" t="s">
        <v>2104</v>
      </c>
      <c r="G466" s="9" t="s">
        <v>517</v>
      </c>
      <c r="H466" s="9" t="s">
        <v>102</v>
      </c>
      <c r="I466" s="9" t="s">
        <v>94</v>
      </c>
      <c r="J466" s="9"/>
      <c r="K466" s="8" t="s">
        <v>2105</v>
      </c>
      <c r="L466" s="9" t="str">
        <f aca="false">"https://www.openstreetmap.org/?mlat="&amp;MID(A466,1,9)&amp;"&amp;mlon="&amp;MID(B466,1,8)&amp;"#map=18/"&amp;MID(A466,1,9)&amp;"/"&amp;MID(B466,1,8)</f>
        <v>https://www.openstreetmap.org/?mlat=53.096202&amp;mlon=8.925901#map=18/53.096202/8.925901</v>
      </c>
      <c r="M466" s="9" t="str">
        <f aca="false">"https://opentopomap.org/#marker=17/"&amp;MID(A466,1,9)&amp;"/"&amp;MID(B466,1,8)</f>
        <v>https://opentopomap.org/#marker=17/53.096202/8.925901</v>
      </c>
    </row>
    <row r="467" customFormat="false" ht="14.15" hidden="false" customHeight="true" outlineLevel="0" collapsed="false">
      <c r="A467" s="8" t="s">
        <v>2101</v>
      </c>
      <c r="B467" s="8" t="s">
        <v>2102</v>
      </c>
      <c r="C467" s="15" t="s">
        <v>2103</v>
      </c>
      <c r="D467" s="9" t="str">
        <f aca="false">"Rockwinkel "&amp;F467</f>
        <v>Rockwinkel 105c</v>
      </c>
      <c r="E467" s="9" t="str">
        <f aca="false">G467&amp;", "&amp;H467&amp;", "&amp;I467</f>
        <v>Brüning, Heinr., Tischler</v>
      </c>
      <c r="F467" s="16" t="s">
        <v>2104</v>
      </c>
      <c r="G467" s="9" t="s">
        <v>517</v>
      </c>
      <c r="H467" s="9" t="s">
        <v>102</v>
      </c>
      <c r="I467" s="9" t="s">
        <v>835</v>
      </c>
      <c r="J467" s="9"/>
      <c r="K467" s="8" t="s">
        <v>2105</v>
      </c>
      <c r="L467" s="9" t="str">
        <f aca="false">"https://www.openstreetmap.org/?mlat="&amp;MID(A467,1,9)&amp;"&amp;mlon="&amp;MID(B467,1,8)&amp;"#map=18/"&amp;MID(A467,1,9)&amp;"/"&amp;MID(B467,1,8)</f>
        <v>https://www.openstreetmap.org/?mlat=53.096202&amp;mlon=8.925901#map=18/53.096202/8.925901</v>
      </c>
      <c r="M467" s="9" t="str">
        <f aca="false">"https://opentopomap.org/#marker=17/"&amp;MID(A467,1,9)&amp;"/"&amp;MID(B467,1,8)</f>
        <v>https://opentopomap.org/#marker=17/53.096202/8.925901</v>
      </c>
    </row>
    <row r="468" customFormat="false" ht="14.15" hidden="false" customHeight="true" outlineLevel="0" collapsed="false">
      <c r="A468" s="8" t="s">
        <v>2106</v>
      </c>
      <c r="B468" s="8" t="s">
        <v>2107</v>
      </c>
      <c r="C468" s="15" t="s">
        <v>2108</v>
      </c>
      <c r="D468" s="9" t="str">
        <f aca="false">"Rockwinkel "&amp;F468</f>
        <v>Rockwinkel 106</v>
      </c>
      <c r="E468" s="9" t="str">
        <f aca="false">G468&amp;", "&amp;H468&amp;", "&amp;I468</f>
        <v>Hilken, Friedr., Arbeiter</v>
      </c>
      <c r="F468" s="16" t="n">
        <v>106</v>
      </c>
      <c r="G468" s="9" t="s">
        <v>262</v>
      </c>
      <c r="H468" s="9" t="s">
        <v>483</v>
      </c>
      <c r="I468" s="9" t="s">
        <v>94</v>
      </c>
      <c r="J468" s="9"/>
      <c r="K468" s="8" t="s">
        <v>2109</v>
      </c>
      <c r="L468" s="9" t="str">
        <f aca="false">"https://www.openstreetmap.org/?mlat="&amp;MID(A468,1,9)&amp;"&amp;mlon="&amp;MID(B468,1,8)&amp;"#map=18/"&amp;MID(A468,1,9)&amp;"/"&amp;MID(B468,1,8)</f>
        <v>https://www.openstreetmap.org/?mlat=53.097546&amp;mlon=8.92567#map=18/53.097546/8.92567</v>
      </c>
      <c r="M468" s="9" t="str">
        <f aca="false">"https://opentopomap.org/#marker=17/"&amp;MID(A468,1,9)&amp;"/"&amp;MID(B468,1,8)</f>
        <v>https://opentopomap.org/#marker=17/53.097546/8.92567</v>
      </c>
    </row>
    <row r="469" customFormat="false" ht="14.15" hidden="false" customHeight="true" outlineLevel="0" collapsed="false">
      <c r="A469" s="8" t="s">
        <v>2110</v>
      </c>
      <c r="B469" s="8" t="s">
        <v>2111</v>
      </c>
      <c r="C469" s="15" t="s">
        <v>2112</v>
      </c>
      <c r="D469" s="9" t="str">
        <f aca="false">"Rockwinkel "&amp;F469</f>
        <v>Rockwinkel 107</v>
      </c>
      <c r="E469" s="9" t="str">
        <f aca="false">G469&amp;", "&amp;H469&amp;", "&amp;I469&amp;", "&amp;J469</f>
        <v>Fritze, Rich., Wwe., Landgut</v>
      </c>
      <c r="F469" s="16" t="n">
        <v>107</v>
      </c>
      <c r="G469" s="9" t="s">
        <v>2113</v>
      </c>
      <c r="H469" s="9" t="s">
        <v>2114</v>
      </c>
      <c r="I469" s="9" t="s">
        <v>91</v>
      </c>
      <c r="J469" s="9" t="s">
        <v>151</v>
      </c>
      <c r="K469" s="8" t="s">
        <v>2115</v>
      </c>
      <c r="L469" s="9" t="str">
        <f aca="false">"https://www.openstreetmap.org/?mlat="&amp;MID(A469,1,9)&amp;"&amp;mlon="&amp;MID(B469,1,8)&amp;"#map=18/"&amp;MID(A469,1,9)&amp;"/"&amp;MID(B469,1,8)</f>
        <v>https://www.openstreetmap.org/?mlat=53.09735&amp;mlon=8.921354#map=18/53.09735/8.921354</v>
      </c>
      <c r="M469" s="9" t="str">
        <f aca="false">"https://opentopomap.org/#marker=17/"&amp;MID(A469,1,9)&amp;"/"&amp;MID(B469,1,8)</f>
        <v>https://opentopomap.org/#marker=17/53.09735/8.921354</v>
      </c>
    </row>
    <row r="470" customFormat="false" ht="14.15" hidden="false" customHeight="true" outlineLevel="0" collapsed="false">
      <c r="A470" s="8" t="s">
        <v>2116</v>
      </c>
      <c r="B470" s="8" t="s">
        <v>2117</v>
      </c>
      <c r="C470" s="15" t="s">
        <v>2118</v>
      </c>
      <c r="D470" s="9" t="str">
        <f aca="false">"Rockwinkel "&amp;F470</f>
        <v>Rockwinkel 107a</v>
      </c>
      <c r="E470" s="9" t="str">
        <f aca="false">G470&amp;", "&amp;H470&amp;", "&amp;I470</f>
        <v>Möhlenbrock, F., Gärtner</v>
      </c>
      <c r="F470" s="16" t="s">
        <v>2119</v>
      </c>
      <c r="G470" s="9" t="s">
        <v>646</v>
      </c>
      <c r="H470" s="9" t="s">
        <v>116</v>
      </c>
      <c r="I470" s="9" t="s">
        <v>236</v>
      </c>
      <c r="J470" s="9"/>
      <c r="K470" s="8" t="s">
        <v>2120</v>
      </c>
      <c r="L470" s="9" t="str">
        <f aca="false">"https://www.openstreetmap.org/?mlat="&amp;MID(A470,1,9)&amp;"&amp;mlon="&amp;MID(B470,1,8)&amp;"#map=18/"&amp;MID(A470,1,9)&amp;"/"&amp;MID(B470,1,8)</f>
        <v>https://www.openstreetmap.org/?mlat=53.096962&amp;mlon=8.921617#map=18/53.096962/8.921617</v>
      </c>
      <c r="M470" s="9" t="str">
        <f aca="false">"https://opentopomap.org/#marker=17/"&amp;MID(A470,1,9)&amp;"/"&amp;MID(B470,1,8)</f>
        <v>https://opentopomap.org/#marker=17/53.096962/8.921617</v>
      </c>
    </row>
    <row r="471" customFormat="false" ht="14.15" hidden="false" customHeight="true" outlineLevel="0" collapsed="false">
      <c r="A471" s="8" t="s">
        <v>2121</v>
      </c>
      <c r="B471" s="8" t="s">
        <v>2122</v>
      </c>
      <c r="C471" s="15" t="s">
        <v>2123</v>
      </c>
      <c r="D471" s="9" t="str">
        <f aca="false">"Rockwinkel "&amp;F471</f>
        <v>Rockwinkel 107b</v>
      </c>
      <c r="E471" s="9" t="str">
        <f aca="false">G471&amp;", "&amp;H471&amp;", "&amp;I471</f>
        <v>Seeger, J. H., Hofmeier</v>
      </c>
      <c r="F471" s="16" t="s">
        <v>2124</v>
      </c>
      <c r="G471" s="9" t="s">
        <v>894</v>
      </c>
      <c r="H471" s="9" t="s">
        <v>570</v>
      </c>
      <c r="I471" s="9" t="s">
        <v>183</v>
      </c>
      <c r="J471" s="9"/>
      <c r="K471" s="8" t="s">
        <v>2125</v>
      </c>
      <c r="L471" s="9" t="str">
        <f aca="false">"https://www.openstreetmap.org/?mlat="&amp;MID(A471,1,9)&amp;"&amp;mlon="&amp;MID(B471,1,8)&amp;"#map=18/"&amp;MID(A471,1,9)&amp;"/"&amp;MID(B471,1,8)</f>
        <v>https://www.openstreetmap.org/?mlat=53.096212&amp;mlon=8.923485#map=18/53.096212/8.923485</v>
      </c>
      <c r="M471" s="9" t="str">
        <f aca="false">"https://opentopomap.org/#marker=17/"&amp;MID(A471,1,9)&amp;"/"&amp;MID(B471,1,8)</f>
        <v>https://opentopomap.org/#marker=17/53.096212/8.923485</v>
      </c>
    </row>
    <row r="472" customFormat="false" ht="14.15" hidden="false" customHeight="true" outlineLevel="0" collapsed="false">
      <c r="A472" s="8" t="s">
        <v>2126</v>
      </c>
      <c r="B472" s="8" t="s">
        <v>2127</v>
      </c>
      <c r="C472" s="15" t="s">
        <v>2128</v>
      </c>
      <c r="D472" s="9" t="str">
        <f aca="false">"Rockwinkel "&amp;F472</f>
        <v>Rockwinkel 108</v>
      </c>
      <c r="E472" s="9" t="str">
        <f aca="false">G472&amp;", "&amp;H472&amp;", "&amp;I472</f>
        <v>Hente, Johann Her., Tischler</v>
      </c>
      <c r="F472" s="16" t="n">
        <v>108</v>
      </c>
      <c r="G472" s="9" t="s">
        <v>2129</v>
      </c>
      <c r="H472" s="9" t="s">
        <v>2130</v>
      </c>
      <c r="I472" s="9" t="s">
        <v>835</v>
      </c>
      <c r="J472" s="9"/>
      <c r="K472" s="8" t="s">
        <v>2131</v>
      </c>
      <c r="L472" s="9" t="str">
        <f aca="false">"https://www.openstreetmap.org/?mlat="&amp;MID(A472,1,9)&amp;"&amp;mlon="&amp;MID(B472,1,8)&amp;"#map=18/"&amp;MID(A472,1,9)&amp;"/"&amp;MID(B472,1,8)</f>
        <v>https://www.openstreetmap.org/?mlat=53.098569&amp;mlon=8.922571#map=18/53.098569/8.922571</v>
      </c>
      <c r="M472" s="9" t="str">
        <f aca="false">"https://opentopomap.org/#marker=17/"&amp;MID(A472,1,9)&amp;"/"&amp;MID(B472,1,8)</f>
        <v>https://opentopomap.org/#marker=17/53.098569/8.922571</v>
      </c>
    </row>
    <row r="473" customFormat="false" ht="14.15" hidden="false" customHeight="true" outlineLevel="0" collapsed="false">
      <c r="A473" s="8" t="s">
        <v>2126</v>
      </c>
      <c r="B473" s="8" t="s">
        <v>2127</v>
      </c>
      <c r="C473" s="15" t="s">
        <v>2128</v>
      </c>
      <c r="D473" s="9" t="str">
        <f aca="false">"Rockwinkel "&amp;F473</f>
        <v>Rockwinkel 108</v>
      </c>
      <c r="E473" s="9" t="str">
        <f aca="false">G473&amp;", "&amp;H473&amp;", "&amp;I473</f>
        <v>Lürßen, Joh., Wwe.</v>
      </c>
      <c r="F473" s="16" t="n">
        <v>108</v>
      </c>
      <c r="G473" s="9" t="s">
        <v>129</v>
      </c>
      <c r="H473" s="9" t="s">
        <v>143</v>
      </c>
      <c r="I473" s="9" t="s">
        <v>91</v>
      </c>
      <c r="J473" s="9"/>
      <c r="K473" s="8" t="s">
        <v>2131</v>
      </c>
      <c r="L473" s="9" t="str">
        <f aca="false">"https://www.openstreetmap.org/?mlat="&amp;MID(A473,1,9)&amp;"&amp;mlon="&amp;MID(B473,1,8)&amp;"#map=18/"&amp;MID(A473,1,9)&amp;"/"&amp;MID(B473,1,8)</f>
        <v>https://www.openstreetmap.org/?mlat=53.098569&amp;mlon=8.922571#map=18/53.098569/8.922571</v>
      </c>
      <c r="M473" s="9" t="str">
        <f aca="false">"https://opentopomap.org/#marker=17/"&amp;MID(A473,1,9)&amp;"/"&amp;MID(B473,1,8)</f>
        <v>https://opentopomap.org/#marker=17/53.098569/8.922571</v>
      </c>
    </row>
    <row r="474" customFormat="false" ht="14.15" hidden="false" customHeight="true" outlineLevel="0" collapsed="false">
      <c r="A474" s="8" t="s">
        <v>2132</v>
      </c>
      <c r="B474" s="8" t="s">
        <v>2133</v>
      </c>
      <c r="C474" s="15" t="s">
        <v>2134</v>
      </c>
      <c r="D474" s="9" t="str">
        <f aca="false">"Rockwinkel "&amp;F474</f>
        <v>Rockwinkel 108a</v>
      </c>
      <c r="E474" s="9" t="str">
        <f aca="false">G474&amp;", "&amp;H474&amp;", "&amp;I474</f>
        <v>Nullmeyer, Chr., Arbeiter</v>
      </c>
      <c r="F474" s="16" t="s">
        <v>2135</v>
      </c>
      <c r="G474" s="9" t="s">
        <v>2136</v>
      </c>
      <c r="H474" s="9" t="s">
        <v>242</v>
      </c>
      <c r="I474" s="9" t="s">
        <v>94</v>
      </c>
      <c r="J474" s="9"/>
      <c r="K474" s="8" t="s">
        <v>2137</v>
      </c>
      <c r="L474" s="9" t="str">
        <f aca="false">"https://www.openstreetmap.org/?mlat="&amp;MID(A474,1,9)&amp;"&amp;mlon="&amp;MID(B474,1,8)&amp;"#map=18/"&amp;MID(A474,1,9)&amp;"/"&amp;MID(B474,1,8)</f>
        <v>https://www.openstreetmap.org/?mlat=53.098699&amp;mlon=8.922303#map=18/53.098699/8.922303</v>
      </c>
      <c r="M474" s="9" t="str">
        <f aca="false">"https://opentopomap.org/#marker=17/"&amp;MID(A474,1,9)&amp;"/"&amp;MID(B474,1,8)</f>
        <v>https://opentopomap.org/#marker=17/53.098699/8.922303</v>
      </c>
    </row>
    <row r="475" customFormat="false" ht="14.15" hidden="false" customHeight="true" outlineLevel="0" collapsed="false">
      <c r="A475" s="8" t="s">
        <v>2138</v>
      </c>
      <c r="B475" s="8" t="s">
        <v>2139</v>
      </c>
      <c r="C475" s="15" t="s">
        <v>2140</v>
      </c>
      <c r="D475" s="9" t="str">
        <f aca="false">"Rockwinkel "&amp;F475</f>
        <v>Rockwinkel 109</v>
      </c>
      <c r="E475" s="9" t="str">
        <f aca="false">G475&amp;", "&amp;H475&amp;", "&amp;J475</f>
        <v>Havers, H., Landgut</v>
      </c>
      <c r="F475" s="16" t="n">
        <v>109</v>
      </c>
      <c r="G475" s="9" t="s">
        <v>2141</v>
      </c>
      <c r="H475" s="9" t="s">
        <v>109</v>
      </c>
      <c r="I475" s="9"/>
      <c r="J475" s="9" t="s">
        <v>151</v>
      </c>
      <c r="K475" s="8" t="s">
        <v>2142</v>
      </c>
      <c r="L475" s="9" t="str">
        <f aca="false">"https://www.openstreetmap.org/?mlat="&amp;MID(A475,1,9)&amp;"&amp;mlon="&amp;MID(B475,1,8)&amp;"#map=18/"&amp;MID(A475,1,9)&amp;"/"&amp;MID(B475,1,8)</f>
        <v>https://www.openstreetmap.org/?mlat=53.098495&amp;mlon=8.920961#map=18/53.098495/8.920961</v>
      </c>
      <c r="M475" s="9" t="str">
        <f aca="false">"https://opentopomap.org/#marker=17/"&amp;MID(A475,1,9)&amp;"/"&amp;MID(B475,1,8)</f>
        <v>https://opentopomap.org/#marker=17/53.098495/8.920961</v>
      </c>
    </row>
    <row r="476" customFormat="false" ht="14.15" hidden="false" customHeight="true" outlineLevel="0" collapsed="false">
      <c r="A476" s="8" t="s">
        <v>2143</v>
      </c>
      <c r="B476" s="8" t="s">
        <v>2144</v>
      </c>
      <c r="C476" s="15" t="s">
        <v>2145</v>
      </c>
      <c r="D476" s="9" t="str">
        <f aca="false">"Rockwinkel "&amp;F476</f>
        <v>Rockwinkel 109a</v>
      </c>
      <c r="E476" s="9" t="str">
        <f aca="false">G476&amp;", "&amp;I476</f>
        <v>Petersen, Hofmeier</v>
      </c>
      <c r="F476" s="16" t="s">
        <v>2146</v>
      </c>
      <c r="G476" s="9" t="s">
        <v>2147</v>
      </c>
      <c r="H476" s="9"/>
      <c r="I476" s="9" t="s">
        <v>183</v>
      </c>
      <c r="J476" s="9"/>
      <c r="K476" s="8" t="s">
        <v>2148</v>
      </c>
      <c r="L476" s="9" t="str">
        <f aca="false">"https://www.openstreetmap.org/?mlat="&amp;MID(A476,1,9)&amp;"&amp;mlon="&amp;MID(B476,1,8)&amp;"#map=18/"&amp;MID(A476,1,9)&amp;"/"&amp;MID(B476,1,8)</f>
        <v>https://www.openstreetmap.org/?mlat=53.098337&amp;mlon=8.919765#map=18/53.098337/8.919765</v>
      </c>
      <c r="M476" s="9" t="str">
        <f aca="false">"https://opentopomap.org/#marker=17/"&amp;MID(A476,1,9)&amp;"/"&amp;MID(B476,1,8)</f>
        <v>https://opentopomap.org/#marker=17/53.098337/8.919765</v>
      </c>
    </row>
    <row r="477" customFormat="false" ht="14.15" hidden="false" customHeight="true" outlineLevel="0" collapsed="false">
      <c r="A477" s="8" t="s">
        <v>2149</v>
      </c>
      <c r="B477" s="8" t="s">
        <v>2150</v>
      </c>
      <c r="C477" s="15" t="s">
        <v>2151</v>
      </c>
      <c r="D477" s="9" t="str">
        <f aca="false">"Rockwinkel "&amp;F477</f>
        <v>Rockwinkel 110a/c</v>
      </c>
      <c r="E477" s="9" t="str">
        <f aca="false">G477&amp;", "&amp;I477&amp;", "&amp;J477</f>
        <v>Schumacher, Richter, Dr.</v>
      </c>
      <c r="F477" s="16" t="s">
        <v>2152</v>
      </c>
      <c r="G477" s="9" t="s">
        <v>215</v>
      </c>
      <c r="H477" s="9"/>
      <c r="I477" s="9" t="s">
        <v>2153</v>
      </c>
      <c r="J477" s="9" t="s">
        <v>1425</v>
      </c>
      <c r="K477" s="8" t="s">
        <v>2154</v>
      </c>
      <c r="L477" s="9" t="str">
        <f aca="false">"https://www.openstreetmap.org/?mlat="&amp;MID(A477,1,9)&amp;"&amp;mlon="&amp;MID(B477,1,8)&amp;"#map=18/"&amp;MID(A477,1,9)&amp;"/"&amp;MID(B477,1,8)</f>
        <v>https://www.openstreetmap.org/?mlat=53.09923&amp;mlon=8.920313#map=18/53.09923/8.920313</v>
      </c>
      <c r="M477" s="9" t="str">
        <f aca="false">"https://opentopomap.org/#marker=17/"&amp;MID(A477,1,9)&amp;"/"&amp;MID(B477,1,8)</f>
        <v>https://opentopomap.org/#marker=17/53.09923/8.920313</v>
      </c>
    </row>
    <row r="478" customFormat="false" ht="14.15" hidden="false" customHeight="true" outlineLevel="0" collapsed="false">
      <c r="A478" s="8" t="s">
        <v>2155</v>
      </c>
      <c r="B478" s="8" t="s">
        <v>2156</v>
      </c>
      <c r="C478" s="15" t="s">
        <v>2157</v>
      </c>
      <c r="D478" s="9" t="str">
        <f aca="false">"Rockwinkel "&amp;F478</f>
        <v>Rockwinkel 110b</v>
      </c>
      <c r="E478" s="9" t="str">
        <f aca="false">G478&amp;", "&amp;H478&amp;", "&amp;I478</f>
        <v>Hüsing, Johann, Arbeiter</v>
      </c>
      <c r="F478" s="16" t="s">
        <v>2158</v>
      </c>
      <c r="G478" s="9" t="s">
        <v>2159</v>
      </c>
      <c r="H478" s="9" t="s">
        <v>317</v>
      </c>
      <c r="I478" s="9" t="s">
        <v>94</v>
      </c>
      <c r="J478" s="9"/>
      <c r="K478" s="8" t="s">
        <v>2160</v>
      </c>
      <c r="L478" s="9" t="str">
        <f aca="false">"https://www.openstreetmap.org/?mlat="&amp;MID(A478,1,9)&amp;"&amp;mlon="&amp;MID(B478,1,8)&amp;"#map=18/"&amp;MID(A478,1,9)&amp;"/"&amp;MID(B478,1,8)</f>
        <v>https://www.openstreetmap.org/?mlat=53.099172&amp;mlon=8.921188#map=18/53.099172/8.921188</v>
      </c>
      <c r="M478" s="9" t="str">
        <f aca="false">"https://opentopomap.org/#marker=17/"&amp;MID(A478,1,9)&amp;"/"&amp;MID(B478,1,8)</f>
        <v>https://opentopomap.org/#marker=17/53.099172/8.921188</v>
      </c>
    </row>
    <row r="479" customFormat="false" ht="14.15" hidden="false" customHeight="true" outlineLevel="0" collapsed="false">
      <c r="A479" s="8" t="s">
        <v>2155</v>
      </c>
      <c r="B479" s="8" t="s">
        <v>2156</v>
      </c>
      <c r="C479" s="15" t="s">
        <v>2161</v>
      </c>
      <c r="D479" s="9" t="str">
        <f aca="false">"Rockwinkel "&amp;F479</f>
        <v>Rockwinkel 110b</v>
      </c>
      <c r="E479" s="9" t="str">
        <f aca="false">G479&amp;", "&amp;H479&amp;", "&amp;I479</f>
        <v>Plümer, Heinr., Hofmeier</v>
      </c>
      <c r="F479" s="16" t="s">
        <v>2158</v>
      </c>
      <c r="G479" s="9" t="s">
        <v>1074</v>
      </c>
      <c r="H479" s="9" t="s">
        <v>102</v>
      </c>
      <c r="I479" s="9" t="s">
        <v>183</v>
      </c>
      <c r="J479" s="9"/>
      <c r="K479" s="8" t="s">
        <v>2160</v>
      </c>
      <c r="L479" s="9" t="str">
        <f aca="false">"https://www.openstreetmap.org/?mlat="&amp;MID(A479,1,9)&amp;"&amp;mlon="&amp;MID(B479,1,8)&amp;"#map=18/"&amp;MID(A479,1,9)&amp;"/"&amp;MID(B479,1,8)</f>
        <v>https://www.openstreetmap.org/?mlat=53.099172&amp;mlon=8.921188#map=18/53.099172/8.921188</v>
      </c>
      <c r="M479" s="9" t="str">
        <f aca="false">"https://opentopomap.org/#marker=17/"&amp;MID(A479,1,9)&amp;"/"&amp;MID(B479,1,8)</f>
        <v>https://opentopomap.org/#marker=17/53.099172/8.921188</v>
      </c>
    </row>
    <row r="480" customFormat="false" ht="14.15" hidden="false" customHeight="true" outlineLevel="0" collapsed="false">
      <c r="A480" s="8" t="s">
        <v>2162</v>
      </c>
      <c r="B480" s="8" t="s">
        <v>2163</v>
      </c>
      <c r="C480" s="15" t="s">
        <v>2164</v>
      </c>
      <c r="D480" s="9" t="str">
        <f aca="false">"Rockwinkel "&amp;F480</f>
        <v>Rockwinkel 111</v>
      </c>
      <c r="E480" s="9" t="str">
        <f aca="false">G480&amp;"s "&amp;J480</f>
        <v>Marwedes Landgut</v>
      </c>
      <c r="F480" s="16" t="n">
        <v>111</v>
      </c>
      <c r="G480" s="9" t="s">
        <v>2165</v>
      </c>
      <c r="H480" s="9"/>
      <c r="I480" s="9"/>
      <c r="J480" s="9" t="s">
        <v>151</v>
      </c>
      <c r="K480" s="8" t="s">
        <v>2166</v>
      </c>
      <c r="L480" s="9" t="str">
        <f aca="false">"https://www.openstreetmap.org/?mlat="&amp;MID(A480,1,9)&amp;"&amp;mlon="&amp;MID(B480,1,8)&amp;"#map=18/"&amp;MID(A480,1,9)&amp;"/"&amp;MID(B480,1,8)</f>
        <v>https://www.openstreetmap.org/?mlat=53.09951&amp;mlon=8.918736#map=18/53.09951/8.918736</v>
      </c>
      <c r="M480" s="9" t="str">
        <f aca="false">"https://opentopomap.org/#marker=17/"&amp;MID(A480,1,9)&amp;"/"&amp;MID(B480,1,8)</f>
        <v>https://opentopomap.org/#marker=17/53.09951/8.918736</v>
      </c>
    </row>
    <row r="481" customFormat="false" ht="14.15" hidden="false" customHeight="true" outlineLevel="0" collapsed="false">
      <c r="A481" s="8" t="s">
        <v>2167</v>
      </c>
      <c r="B481" s="8" t="s">
        <v>2168</v>
      </c>
      <c r="C481" s="15" t="s">
        <v>2169</v>
      </c>
      <c r="D481" s="9" t="str">
        <f aca="false">"Rockwinkel "&amp;F481</f>
        <v>Rockwinkel 111a</v>
      </c>
      <c r="E481" s="9" t="str">
        <f aca="false">G481&amp;", "&amp;H481&amp;", "&amp;I481</f>
        <v>Boschen, Cord, Hofmeier</v>
      </c>
      <c r="F481" s="16" t="s">
        <v>2170</v>
      </c>
      <c r="G481" s="9" t="s">
        <v>961</v>
      </c>
      <c r="H481" s="9" t="s">
        <v>2171</v>
      </c>
      <c r="I481" s="9" t="s">
        <v>183</v>
      </c>
      <c r="J481" s="9"/>
      <c r="K481" s="8" t="s">
        <v>2172</v>
      </c>
      <c r="L481" s="9" t="str">
        <f aca="false">"https://www.openstreetmap.org/?mlat="&amp;MID(A481,1,9)&amp;"&amp;mlon="&amp;MID(B481,1,8)&amp;"#map=18/"&amp;MID(A481,1,9)&amp;"/"&amp;MID(B481,1,8)</f>
        <v>https://www.openstreetmap.org/?mlat=53.09918&amp;mlon=8.917524#map=18/53.09918/8.917524</v>
      </c>
      <c r="M481" s="9" t="str">
        <f aca="false">"https://opentopomap.org/#marker=17/"&amp;MID(A481,1,9)&amp;"/"&amp;MID(B481,1,8)</f>
        <v>https://opentopomap.org/#marker=17/53.09918/8.917524</v>
      </c>
    </row>
    <row r="482" customFormat="false" ht="14.15" hidden="false" customHeight="true" outlineLevel="0" collapsed="false">
      <c r="A482" s="8" t="s">
        <v>2173</v>
      </c>
      <c r="B482" s="8" t="s">
        <v>2174</v>
      </c>
      <c r="C482" s="15" t="s">
        <v>2175</v>
      </c>
      <c r="D482" s="9" t="str">
        <f aca="false">"Rockwinkel "&amp;F482</f>
        <v>Rockwinkel 112</v>
      </c>
      <c r="E482" s="9" t="str">
        <f aca="false">G482&amp;", "&amp;H482&amp;", "&amp;I482</f>
        <v>Boschen, Fr. Wilh., Landmann</v>
      </c>
      <c r="F482" s="16" t="n">
        <v>112</v>
      </c>
      <c r="G482" s="9" t="s">
        <v>961</v>
      </c>
      <c r="H482" s="9" t="s">
        <v>2176</v>
      </c>
      <c r="I482" s="9" t="s">
        <v>164</v>
      </c>
      <c r="J482" s="9"/>
      <c r="K482" s="8" t="s">
        <v>2177</v>
      </c>
      <c r="L482" s="9" t="str">
        <f aca="false">"https://www.openstreetmap.org/?mlat="&amp;MID(A482,1,9)&amp;"&amp;mlon="&amp;MID(B482,1,8)&amp;"#map=18/"&amp;MID(A482,1,9)&amp;"/"&amp;MID(B482,1,8)</f>
        <v>https://www.openstreetmap.org/?mlat=53.100063&amp;mlon=8.918326#map=18/53.100063/8.918326</v>
      </c>
      <c r="M482" s="9" t="str">
        <f aca="false">"https://opentopomap.org/#marker=17/"&amp;MID(A482,1,9)&amp;"/"&amp;MID(B482,1,8)</f>
        <v>https://opentopomap.org/#marker=17/53.100063/8.918326</v>
      </c>
    </row>
    <row r="483" customFormat="false" ht="14.15" hidden="false" customHeight="true" outlineLevel="0" collapsed="false">
      <c r="A483" s="8" t="s">
        <v>2173</v>
      </c>
      <c r="B483" s="8" t="s">
        <v>2174</v>
      </c>
      <c r="C483" s="15" t="s">
        <v>2175</v>
      </c>
      <c r="D483" s="9" t="str">
        <f aca="false">"Rockwinkel "&amp;F483</f>
        <v>Rockwinkel 112</v>
      </c>
      <c r="E483" s="9" t="str">
        <f aca="false">G483&amp;", "&amp;H483&amp;", "&amp;I483</f>
        <v>Winnenbrock, W., Baumschulbesitzer</v>
      </c>
      <c r="F483" s="16" t="n">
        <v>112</v>
      </c>
      <c r="G483" s="9" t="s">
        <v>2178</v>
      </c>
      <c r="H483" s="9" t="s">
        <v>559</v>
      </c>
      <c r="I483" s="9" t="s">
        <v>2179</v>
      </c>
      <c r="J483" s="9"/>
      <c r="K483" s="8" t="s">
        <v>2177</v>
      </c>
      <c r="L483" s="9" t="str">
        <f aca="false">"https://www.openstreetmap.org/?mlat="&amp;MID(A483,1,9)&amp;"&amp;mlon="&amp;MID(B483,1,8)&amp;"#map=18/"&amp;MID(A483,1,9)&amp;"/"&amp;MID(B483,1,8)</f>
        <v>https://www.openstreetmap.org/?mlat=53.100063&amp;mlon=8.918326#map=18/53.100063/8.918326</v>
      </c>
      <c r="M483" s="9" t="str">
        <f aca="false">"https://opentopomap.org/#marker=17/"&amp;MID(A483,1,9)&amp;"/"&amp;MID(B483,1,8)</f>
        <v>https://opentopomap.org/#marker=17/53.100063/8.918326</v>
      </c>
    </row>
    <row r="484" customFormat="false" ht="14.15" hidden="false" customHeight="true" outlineLevel="0" collapsed="false">
      <c r="A484" s="8" t="s">
        <v>2180</v>
      </c>
      <c r="B484" s="8" t="s">
        <v>2181</v>
      </c>
      <c r="C484" s="15" t="s">
        <v>2182</v>
      </c>
      <c r="D484" s="9" t="str">
        <f aca="false">"Rockwinkel "&amp;F484</f>
        <v>Rockwinkel 112b</v>
      </c>
      <c r="E484" s="9" t="str">
        <f aca="false">G484&amp;", "&amp;H484&amp;", "&amp;I484</f>
        <v>Grimm, J. H., Privatmann</v>
      </c>
      <c r="F484" s="16" t="s">
        <v>2183</v>
      </c>
      <c r="G484" s="9" t="s">
        <v>2099</v>
      </c>
      <c r="H484" s="9" t="s">
        <v>570</v>
      </c>
      <c r="I484" s="9" t="s">
        <v>310</v>
      </c>
      <c r="J484" s="9"/>
      <c r="K484" s="8" t="s">
        <v>2184</v>
      </c>
      <c r="L484" s="9" t="str">
        <f aca="false">"https://www.openstreetmap.org/?mlat="&amp;MID(A484,1,9)&amp;"&amp;mlon="&amp;MID(B484,1,8)&amp;"#map=18/"&amp;MID(A484,1,9)&amp;"/"&amp;MID(B484,1,8)</f>
        <v>https://www.openstreetmap.org/?mlat=53.10009&amp;mlon=8.91889#map=18/53.10009/8.91889</v>
      </c>
      <c r="M484" s="9" t="str">
        <f aca="false">"https://opentopomap.org/#marker=17/"&amp;MID(A484,1,9)&amp;"/"&amp;MID(B484,1,8)</f>
        <v>https://opentopomap.org/#marker=17/53.10009/8.91889</v>
      </c>
    </row>
    <row r="485" customFormat="false" ht="14.15" hidden="false" customHeight="true" outlineLevel="0" collapsed="false">
      <c r="A485" s="8" t="s">
        <v>2185</v>
      </c>
      <c r="B485" s="8" t="s">
        <v>2186</v>
      </c>
      <c r="C485" s="15" t="s">
        <v>2187</v>
      </c>
      <c r="D485" s="9" t="str">
        <f aca="false">"Rockwinkel "&amp;F485</f>
        <v>Rockwinkel 112c</v>
      </c>
      <c r="E485" s="9" t="str">
        <f aca="false">G485&amp;", "&amp;H485&amp;", "&amp;I485</f>
        <v>Nixdorf, Ferdinand, Gärtner</v>
      </c>
      <c r="F485" s="16" t="s">
        <v>2188</v>
      </c>
      <c r="G485" s="9" t="s">
        <v>2189</v>
      </c>
      <c r="H485" s="9" t="s">
        <v>865</v>
      </c>
      <c r="I485" s="9" t="s">
        <v>236</v>
      </c>
      <c r="J485" s="9"/>
      <c r="K485" s="8" t="s">
        <v>2190</v>
      </c>
      <c r="L485" s="9" t="str">
        <f aca="false">"https://www.openstreetmap.org/?mlat="&amp;MID(A485,1,9)&amp;"&amp;mlon="&amp;MID(B485,1,8)&amp;"#map=18/"&amp;MID(A485,1,9)&amp;"/"&amp;MID(B485,1,8)</f>
        <v>https://www.openstreetmap.org/?mlat=53.101587&amp;mlon=8.913813#map=18/53.101587/8.913813</v>
      </c>
      <c r="M485" s="9" t="str">
        <f aca="false">"https://opentopomap.org/#marker=17/"&amp;MID(A485,1,9)&amp;"/"&amp;MID(B485,1,8)</f>
        <v>https://opentopomap.org/#marker=17/53.101587/8.913813</v>
      </c>
    </row>
    <row r="486" customFormat="false" ht="14.15" hidden="false" customHeight="true" outlineLevel="0" collapsed="false">
      <c r="A486" s="8" t="s">
        <v>2191</v>
      </c>
      <c r="B486" s="8" t="s">
        <v>2192</v>
      </c>
      <c r="C486" s="15" t="s">
        <v>2193</v>
      </c>
      <c r="D486" s="9" t="str">
        <f aca="false">"Rockwinkel "&amp;F486</f>
        <v>Rockwinkel 113</v>
      </c>
      <c r="E486" s="9" t="str">
        <f aca="false">G486&amp;", "&amp;H486&amp;", "&amp;I486</f>
        <v>Mahlstedt, Fr., Arbeiter</v>
      </c>
      <c r="F486" s="16" t="n">
        <v>113</v>
      </c>
      <c r="G486" s="9" t="s">
        <v>948</v>
      </c>
      <c r="H486" s="9" t="s">
        <v>130</v>
      </c>
      <c r="I486" s="9" t="s">
        <v>94</v>
      </c>
      <c r="J486" s="9"/>
      <c r="K486" s="8" t="s">
        <v>2194</v>
      </c>
      <c r="L486" s="9" t="str">
        <f aca="false">"https://www.openstreetmap.org/?mlat="&amp;MID(A486,1,9)&amp;"&amp;mlon="&amp;MID(B486,1,8)&amp;"#map=18/"&amp;MID(A486,1,9)&amp;"/"&amp;MID(B486,1,8)</f>
        <v>https://www.openstreetmap.org/?mlat=53.10166&amp;mlon=8.90982#map=18/53.10166/8.90982</v>
      </c>
      <c r="M486" s="9" t="str">
        <f aca="false">"https://opentopomap.org/#marker=17/"&amp;MID(A486,1,9)&amp;"/"&amp;MID(B486,1,8)</f>
        <v>https://opentopomap.org/#marker=17/53.10166/8.90982</v>
      </c>
    </row>
    <row r="487" customFormat="false" ht="14.15" hidden="false" customHeight="true" outlineLevel="0" collapsed="false">
      <c r="A487" s="8" t="s">
        <v>2191</v>
      </c>
      <c r="B487" s="8" t="s">
        <v>2192</v>
      </c>
      <c r="C487" s="15" t="s">
        <v>2193</v>
      </c>
      <c r="D487" s="9" t="str">
        <f aca="false">"Rockwinkel "&amp;F487</f>
        <v>Rockwinkel 113</v>
      </c>
      <c r="E487" s="9" t="str">
        <f aca="false">G487&amp;", "&amp;H487&amp;", "&amp;I487</f>
        <v>Nullmeier, Christian, Arbeiter</v>
      </c>
      <c r="F487" s="16" t="n">
        <v>113</v>
      </c>
      <c r="G487" s="9" t="s">
        <v>2195</v>
      </c>
      <c r="H487" s="9" t="s">
        <v>157</v>
      </c>
      <c r="I487" s="9" t="s">
        <v>94</v>
      </c>
      <c r="J487" s="9"/>
      <c r="K487" s="8" t="s">
        <v>2194</v>
      </c>
      <c r="L487" s="9" t="str">
        <f aca="false">"https://www.openstreetmap.org/?mlat="&amp;MID(A487,1,9)&amp;"&amp;mlon="&amp;MID(B487,1,8)&amp;"#map=18/"&amp;MID(A487,1,9)&amp;"/"&amp;MID(B487,1,8)</f>
        <v>https://www.openstreetmap.org/?mlat=53.10166&amp;mlon=8.90982#map=18/53.10166/8.90982</v>
      </c>
      <c r="M487" s="9" t="str">
        <f aca="false">"https://opentopomap.org/#marker=17/"&amp;MID(A487,1,9)&amp;"/"&amp;MID(B487,1,8)</f>
        <v>https://opentopomap.org/#marker=17/53.10166/8.90982</v>
      </c>
    </row>
    <row r="488" customFormat="false" ht="14.15" hidden="false" customHeight="true" outlineLevel="0" collapsed="false">
      <c r="A488" s="8" t="s">
        <v>2196</v>
      </c>
      <c r="B488" s="8" t="s">
        <v>2197</v>
      </c>
      <c r="C488" s="15" t="s">
        <v>2198</v>
      </c>
      <c r="D488" s="9" t="str">
        <f aca="false">"Rockwinkel "&amp;F488</f>
        <v>Rockwinkel 115</v>
      </c>
      <c r="E488" s="9" t="str">
        <f aca="false">G488&amp;", "&amp;H488&amp;", "&amp;I488&amp;", "&amp;J488</f>
        <v>Schilling, H. W., Wwe., Bäckerei</v>
      </c>
      <c r="F488" s="16" t="n">
        <v>115</v>
      </c>
      <c r="G488" s="9" t="s">
        <v>2199</v>
      </c>
      <c r="H488" s="9" t="s">
        <v>2200</v>
      </c>
      <c r="I488" s="9" t="s">
        <v>91</v>
      </c>
      <c r="J488" s="9" t="s">
        <v>2201</v>
      </c>
      <c r="K488" s="8" t="s">
        <v>2202</v>
      </c>
      <c r="L488" s="9" t="str">
        <f aca="false">"https://www.openstreetmap.org/?mlat="&amp;MID(A488,1,9)&amp;"&amp;mlon="&amp;MID(B488,1,8)&amp;"#map=18/"&amp;MID(A488,1,9)&amp;"/"&amp;MID(B488,1,8)</f>
        <v>https://www.openstreetmap.org/?mlat=53.1025&amp;mlon=8.91125#map=18/53.1025/8.91125</v>
      </c>
      <c r="M488" s="9" t="str">
        <f aca="false">"https://opentopomap.org/#marker=17/"&amp;MID(A488,1,9)&amp;"/"&amp;MID(B488,1,8)</f>
        <v>https://opentopomap.org/#marker=17/53.1025/8.91125</v>
      </c>
    </row>
    <row r="489" customFormat="false" ht="14.15" hidden="false" customHeight="true" outlineLevel="0" collapsed="false">
      <c r="A489" s="8" t="s">
        <v>2203</v>
      </c>
      <c r="B489" s="8" t="s">
        <v>2204</v>
      </c>
      <c r="C489" s="17" t="s">
        <v>2205</v>
      </c>
      <c r="D489" s="9" t="str">
        <f aca="false">"Rockwinkel "&amp;F489</f>
        <v>Rockwinkel 116</v>
      </c>
      <c r="E489" s="9" t="str">
        <f aca="false">G489&amp;", "&amp;H489&amp;", "&amp;I489</f>
        <v>Heuer, Wilh., Arbeiter</v>
      </c>
      <c r="F489" s="16" t="n">
        <v>116</v>
      </c>
      <c r="G489" s="9" t="s">
        <v>1835</v>
      </c>
      <c r="H489" s="9" t="s">
        <v>216</v>
      </c>
      <c r="I489" s="9" t="s">
        <v>94</v>
      </c>
      <c r="J489" s="9"/>
      <c r="K489" s="8" t="s">
        <v>2206</v>
      </c>
      <c r="L489" s="9" t="str">
        <f aca="false">"https://www.openstreetmap.org/?mlat="&amp;MID(A489,1,9)&amp;"&amp;mlon="&amp;MID(B489,1,8)&amp;"#map=18/"&amp;MID(A489,1,9)&amp;"/"&amp;MID(B489,1,8)</f>
        <v>https://www.openstreetmap.org/?mlat=53.102416&amp;mlon=8.910033#map=18/53.102416/8.910033</v>
      </c>
      <c r="M489" s="9" t="str">
        <f aca="false">"https://opentopomap.org/#marker=17/"&amp;MID(A489,1,9)&amp;"/"&amp;MID(B489,1,8)</f>
        <v>https://opentopomap.org/#marker=17/53.102416/8.910033</v>
      </c>
    </row>
    <row r="490" customFormat="false" ht="14.15" hidden="false" customHeight="true" outlineLevel="0" collapsed="false">
      <c r="A490" s="8" t="s">
        <v>2203</v>
      </c>
      <c r="B490" s="8" t="s">
        <v>2204</v>
      </c>
      <c r="C490" s="17" t="s">
        <v>2207</v>
      </c>
      <c r="D490" s="9" t="str">
        <f aca="false">"Rockwinkel "&amp;F490</f>
        <v>Rockwinkel 116</v>
      </c>
      <c r="E490" s="9" t="str">
        <f aca="false">G490&amp;", "&amp;H490&amp;", "&amp;I490</f>
        <v>Wedemeyer, Aug., Landmann</v>
      </c>
      <c r="F490" s="16" t="n">
        <v>116</v>
      </c>
      <c r="G490" s="9" t="s">
        <v>2208</v>
      </c>
      <c r="H490" s="9" t="s">
        <v>533</v>
      </c>
      <c r="I490" s="9" t="s">
        <v>164</v>
      </c>
      <c r="J490" s="9"/>
      <c r="K490" s="8" t="s">
        <v>2206</v>
      </c>
      <c r="L490" s="9" t="str">
        <f aca="false">"https://www.openstreetmap.org/?mlat="&amp;MID(A490,1,9)&amp;"&amp;mlon="&amp;MID(B490,1,8)&amp;"#map=18/"&amp;MID(A490,1,9)&amp;"/"&amp;MID(B490,1,8)</f>
        <v>https://www.openstreetmap.org/?mlat=53.102416&amp;mlon=8.910033#map=18/53.102416/8.910033</v>
      </c>
      <c r="M490" s="9" t="str">
        <f aca="false">"https://opentopomap.org/#marker=17/"&amp;MID(A490,1,9)&amp;"/"&amp;MID(B490,1,8)</f>
        <v>https://opentopomap.org/#marker=17/53.102416/8.910033</v>
      </c>
    </row>
    <row r="491" customFormat="false" ht="14.15" hidden="false" customHeight="true" outlineLevel="0" collapsed="false">
      <c r="A491" s="8" t="s">
        <v>2203</v>
      </c>
      <c r="B491" s="8" t="s">
        <v>2204</v>
      </c>
      <c r="C491" s="17" t="s">
        <v>2207</v>
      </c>
      <c r="D491" s="9" t="str">
        <f aca="false">"Rockwinkel "&amp;F491</f>
        <v>Rockwinkel 116</v>
      </c>
      <c r="E491" s="9" t="str">
        <f aca="false">G491&amp;", "&amp;H491&amp;", "&amp;I491</f>
        <v>Wedemeyer, H., Landmann</v>
      </c>
      <c r="F491" s="16" t="n">
        <v>116</v>
      </c>
      <c r="G491" s="9" t="s">
        <v>2208</v>
      </c>
      <c r="H491" s="9" t="s">
        <v>109</v>
      </c>
      <c r="I491" s="9" t="s">
        <v>164</v>
      </c>
      <c r="J491" s="9"/>
      <c r="K491" s="8" t="s">
        <v>2206</v>
      </c>
      <c r="L491" s="9" t="str">
        <f aca="false">"https://www.openstreetmap.org/?mlat="&amp;MID(A491,1,9)&amp;"&amp;mlon="&amp;MID(B491,1,8)&amp;"#map=18/"&amp;MID(A491,1,9)&amp;"/"&amp;MID(B491,1,8)</f>
        <v>https://www.openstreetmap.org/?mlat=53.102416&amp;mlon=8.910033#map=18/53.102416/8.910033</v>
      </c>
      <c r="M491" s="9" t="str">
        <f aca="false">"https://opentopomap.org/#marker=17/"&amp;MID(A491,1,9)&amp;"/"&amp;MID(B491,1,8)</f>
        <v>https://opentopomap.org/#marker=17/53.102416/8.910033</v>
      </c>
    </row>
    <row r="492" customFormat="false" ht="14.15" hidden="false" customHeight="true" outlineLevel="0" collapsed="false">
      <c r="A492" s="8" t="s">
        <v>2209</v>
      </c>
      <c r="B492" s="8" t="s">
        <v>2210</v>
      </c>
      <c r="C492" s="17" t="s">
        <v>2211</v>
      </c>
      <c r="D492" s="9" t="str">
        <f aca="false">"Rockwinkel "&amp;F492</f>
        <v>Rockwinkel 117</v>
      </c>
      <c r="E492" s="9" t="str">
        <f aca="false">G492&amp;", "&amp;H492&amp;", "&amp;I492</f>
        <v>Blome, Herm., Wwe.</v>
      </c>
      <c r="F492" s="16" t="n">
        <v>117</v>
      </c>
      <c r="G492" s="9" t="s">
        <v>354</v>
      </c>
      <c r="H492" s="9" t="s">
        <v>409</v>
      </c>
      <c r="I492" s="9" t="s">
        <v>91</v>
      </c>
      <c r="J492" s="9"/>
      <c r="K492" s="8" t="s">
        <v>2212</v>
      </c>
      <c r="L492" s="9" t="str">
        <f aca="false">"https://www.openstreetmap.org/?mlat="&amp;MID(A492,1,9)&amp;"&amp;mlon="&amp;MID(B492,1,8)&amp;"#map=18/"&amp;MID(A492,1,9)&amp;"/"&amp;MID(B492,1,8)</f>
        <v>https://www.openstreetmap.org/?mlat=53.10271&amp;mlon=8.91019#map=18/53.10271/8.91019</v>
      </c>
      <c r="M492" s="9" t="str">
        <f aca="false">"https://opentopomap.org/#marker=17/"&amp;MID(A492,1,9)&amp;"/"&amp;MID(B492,1,8)</f>
        <v>https://opentopomap.org/#marker=17/53.10271/8.91019</v>
      </c>
    </row>
    <row r="493" customFormat="false" ht="14.15" hidden="false" customHeight="true" outlineLevel="0" collapsed="false">
      <c r="A493" s="8" t="s">
        <v>2213</v>
      </c>
      <c r="B493" s="8" t="s">
        <v>2214</v>
      </c>
      <c r="C493" s="17" t="s">
        <v>2215</v>
      </c>
      <c r="D493" s="9" t="str">
        <f aca="false">"Rockwinkel "&amp;F493</f>
        <v>Rockwinkel 118</v>
      </c>
      <c r="E493" s="9" t="str">
        <f aca="false">G493&amp;", "&amp;H493&amp;", "&amp;I493</f>
        <v>Rose, H., Fuhrmann</v>
      </c>
      <c r="F493" s="16" t="n">
        <v>118</v>
      </c>
      <c r="G493" s="9" t="s">
        <v>2216</v>
      </c>
      <c r="H493" s="9" t="s">
        <v>109</v>
      </c>
      <c r="I493" s="9" t="s">
        <v>2217</v>
      </c>
      <c r="J493" s="9"/>
      <c r="K493" s="8" t="s">
        <v>2218</v>
      </c>
      <c r="L493" s="9" t="str">
        <f aca="false">"https://www.openstreetmap.org/?mlat="&amp;MID(A493,1,9)&amp;"&amp;mlon="&amp;MID(B493,1,8)&amp;"#map=18/"&amp;MID(A493,1,9)&amp;"/"&amp;MID(B493,1,8)</f>
        <v>https://www.openstreetmap.org/?mlat=53.102796&amp;mlon=8.909699#map=18/53.102796/8.909699</v>
      </c>
      <c r="M493" s="9" t="str">
        <f aca="false">"https://opentopomap.org/#marker=17/"&amp;MID(A493,1,9)&amp;"/"&amp;MID(B493,1,8)</f>
        <v>https://opentopomap.org/#marker=17/53.102796/8.909699</v>
      </c>
    </row>
    <row r="494" customFormat="false" ht="14.15" hidden="false" customHeight="true" outlineLevel="0" collapsed="false">
      <c r="A494" s="8" t="s">
        <v>2213</v>
      </c>
      <c r="B494" s="8" t="s">
        <v>2214</v>
      </c>
      <c r="C494" s="17" t="s">
        <v>2215</v>
      </c>
      <c r="D494" s="9" t="str">
        <f aca="false">"Rockwinkel "&amp;F494</f>
        <v>Rockwinkel 118</v>
      </c>
      <c r="E494" s="9" t="str">
        <f aca="false">G494&amp;", "&amp;H494&amp;", "&amp;I494</f>
        <v>Schweers, H., Zimmermann</v>
      </c>
      <c r="F494" s="16" t="n">
        <v>118</v>
      </c>
      <c r="G494" s="9" t="s">
        <v>2219</v>
      </c>
      <c r="H494" s="9" t="s">
        <v>109</v>
      </c>
      <c r="I494" s="9" t="s">
        <v>137</v>
      </c>
      <c r="J494" s="9"/>
      <c r="K494" s="8" t="s">
        <v>2218</v>
      </c>
      <c r="L494" s="9" t="str">
        <f aca="false">"https://www.openstreetmap.org/?mlat="&amp;MID(A494,1,9)&amp;"&amp;mlon="&amp;MID(B494,1,8)&amp;"#map=18/"&amp;MID(A494,1,9)&amp;"/"&amp;MID(B494,1,8)</f>
        <v>https://www.openstreetmap.org/?mlat=53.102796&amp;mlon=8.909699#map=18/53.102796/8.909699</v>
      </c>
      <c r="M494" s="9" t="str">
        <f aca="false">"https://opentopomap.org/#marker=17/"&amp;MID(A494,1,9)&amp;"/"&amp;MID(B494,1,8)</f>
        <v>https://opentopomap.org/#marker=17/53.102796/8.909699</v>
      </c>
    </row>
    <row r="495" customFormat="false" ht="14.15" hidden="false" customHeight="true" outlineLevel="0" collapsed="false">
      <c r="A495" s="8" t="s">
        <v>2220</v>
      </c>
      <c r="B495" s="8" t="s">
        <v>2221</v>
      </c>
      <c r="C495" s="17" t="s">
        <v>2222</v>
      </c>
      <c r="D495" s="9" t="str">
        <f aca="false">"Rockwinkel "&amp;F495</f>
        <v>Rockwinkel 118a</v>
      </c>
      <c r="E495" s="9" t="str">
        <f aca="false">G495&amp;", "&amp;H495&amp;", "&amp;I495</f>
        <v>Gartelmann, Christian, Schuhmacher</v>
      </c>
      <c r="F495" s="16" t="s">
        <v>2223</v>
      </c>
      <c r="G495" s="9" t="s">
        <v>929</v>
      </c>
      <c r="H495" s="9" t="s">
        <v>157</v>
      </c>
      <c r="I495" s="9" t="s">
        <v>532</v>
      </c>
      <c r="J495" s="9"/>
      <c r="K495" s="8" t="s">
        <v>2224</v>
      </c>
      <c r="L495" s="9" t="str">
        <f aca="false">"https://www.openstreetmap.org/?mlat="&amp;MID(A495,1,9)&amp;"&amp;mlon="&amp;MID(B495,1,8)&amp;"#map=18/"&amp;MID(A495,1,9)&amp;"/"&amp;MID(B495,1,8)</f>
        <v>https://www.openstreetmap.org/?mlat=53.102758&amp;mlon=8.909949#map=18/53.102758/8.909949</v>
      </c>
      <c r="M495" s="9" t="str">
        <f aca="false">"https://opentopomap.org/#marker=17/"&amp;MID(A495,1,9)&amp;"/"&amp;MID(B495,1,8)</f>
        <v>https://opentopomap.org/#marker=17/53.102758/8.909949</v>
      </c>
    </row>
    <row r="496" customFormat="false" ht="14.15" hidden="false" customHeight="true" outlineLevel="0" collapsed="false">
      <c r="A496" s="8" t="s">
        <v>2225</v>
      </c>
      <c r="B496" s="8" t="s">
        <v>2226</v>
      </c>
      <c r="C496" s="15" t="s">
        <v>2227</v>
      </c>
      <c r="D496" s="9" t="str">
        <f aca="false">"Rockwinkel "&amp;F496</f>
        <v>Rockwinkel 119</v>
      </c>
      <c r="E496" s="9" t="str">
        <f aca="false">G496&amp;", "&amp;H496&amp;", "&amp;I496</f>
        <v>Blome, Herm., Arbeiter</v>
      </c>
      <c r="F496" s="16" t="n">
        <v>119</v>
      </c>
      <c r="G496" s="9" t="s">
        <v>354</v>
      </c>
      <c r="H496" s="9" t="s">
        <v>409</v>
      </c>
      <c r="I496" s="9" t="s">
        <v>94</v>
      </c>
      <c r="J496" s="9"/>
      <c r="K496" s="8" t="s">
        <v>2228</v>
      </c>
      <c r="L496" s="9" t="str">
        <f aca="false">"https://www.openstreetmap.org/?mlat="&amp;MID(A496,1,9)&amp;"&amp;mlon="&amp;MID(B496,1,8)&amp;"#map=18/"&amp;MID(A496,1,9)&amp;"/"&amp;MID(B496,1,8)</f>
        <v>https://www.openstreetmap.org/?mlat=53.1032&amp;mlon=8.90868#map=18/53.1032/8.90868</v>
      </c>
      <c r="M496" s="9" t="str">
        <f aca="false">"https://opentopomap.org/#marker=17/"&amp;MID(A496,1,9)&amp;"/"&amp;MID(B496,1,8)</f>
        <v>https://opentopomap.org/#marker=17/53.1032/8.90868</v>
      </c>
    </row>
    <row r="497" customFormat="false" ht="14.15" hidden="false" customHeight="true" outlineLevel="0" collapsed="false">
      <c r="A497" s="8" t="s">
        <v>2229</v>
      </c>
      <c r="B497" s="8" t="s">
        <v>2230</v>
      </c>
      <c r="C497" s="17" t="s">
        <v>2231</v>
      </c>
      <c r="D497" s="9" t="str">
        <f aca="false">"Rockwinkel "&amp;F497</f>
        <v>Rockwinkel 119a</v>
      </c>
      <c r="E497" s="9" t="str">
        <f aca="false">G497&amp;", "&amp;H497&amp;", "&amp;I497</f>
        <v>Kaemena, Gerhard, Arbeiter</v>
      </c>
      <c r="F497" s="16" t="s">
        <v>2232</v>
      </c>
      <c r="G497" s="9" t="s">
        <v>122</v>
      </c>
      <c r="H497" s="9" t="s">
        <v>2233</v>
      </c>
      <c r="I497" s="9" t="s">
        <v>94</v>
      </c>
      <c r="J497" s="9"/>
      <c r="K497" s="8" t="s">
        <v>2234</v>
      </c>
      <c r="L497" s="9" t="str">
        <f aca="false">"https://www.openstreetmap.org/?mlat="&amp;MID(A497,1,9)&amp;"&amp;mlon="&amp;MID(B497,1,8)&amp;"#map=18/"&amp;MID(A497,1,9)&amp;"/"&amp;MID(B497,1,8)</f>
        <v>https://www.openstreetmap.org/?mlat=53.103371&amp;mlon=8.908047#map=18/53.103371/8.908047</v>
      </c>
      <c r="M497" s="9" t="str">
        <f aca="false">"https://opentopomap.org/#marker=17/"&amp;MID(A497,1,9)&amp;"/"&amp;MID(B497,1,8)</f>
        <v>https://opentopomap.org/#marker=17/53.103371/8.908047</v>
      </c>
    </row>
    <row r="498" customFormat="false" ht="14.15" hidden="false" customHeight="true" outlineLevel="0" collapsed="false">
      <c r="A498" s="8" t="s">
        <v>2229</v>
      </c>
      <c r="B498" s="8" t="s">
        <v>2230</v>
      </c>
      <c r="C498" s="17" t="s">
        <v>2231</v>
      </c>
      <c r="D498" s="9" t="str">
        <f aca="false">"Rockwinkel "&amp;F498</f>
        <v>Rockwinkel 119a</v>
      </c>
      <c r="E498" s="9" t="str">
        <f aca="false">G498&amp;", "&amp;H498&amp;", "&amp;I498</f>
        <v>Kaemena, Joh., Wwe.</v>
      </c>
      <c r="F498" s="16" t="s">
        <v>2232</v>
      </c>
      <c r="G498" s="9" t="s">
        <v>122</v>
      </c>
      <c r="H498" s="9" t="s">
        <v>143</v>
      </c>
      <c r="I498" s="9" t="s">
        <v>91</v>
      </c>
      <c r="J498" s="9"/>
      <c r="K498" s="8" t="s">
        <v>2234</v>
      </c>
      <c r="L498" s="9" t="str">
        <f aca="false">"https://www.openstreetmap.org/?mlat="&amp;MID(A498,1,9)&amp;"&amp;mlon="&amp;MID(B498,1,8)&amp;"#map=18/"&amp;MID(A498,1,9)&amp;"/"&amp;MID(B498,1,8)</f>
        <v>https://www.openstreetmap.org/?mlat=53.103371&amp;mlon=8.908047#map=18/53.103371/8.908047</v>
      </c>
      <c r="M498" s="9" t="str">
        <f aca="false">"https://opentopomap.org/#marker=17/"&amp;MID(A498,1,9)&amp;"/"&amp;MID(B498,1,8)</f>
        <v>https://opentopomap.org/#marker=17/53.103371/8.908047</v>
      </c>
    </row>
    <row r="499" customFormat="false" ht="14.15" hidden="false" customHeight="true" outlineLevel="0" collapsed="false">
      <c r="A499" s="8" t="s">
        <v>2235</v>
      </c>
      <c r="B499" s="8" t="s">
        <v>2236</v>
      </c>
      <c r="C499" s="15" t="s">
        <v>2237</v>
      </c>
      <c r="D499" s="9" t="str">
        <f aca="false">"Rockwinkel "&amp;F499</f>
        <v>Rockwinkel 120</v>
      </c>
      <c r="E499" s="9" t="str">
        <f aca="false">G499&amp;", "&amp;H499&amp;", "&amp;I499</f>
        <v>Kaars, Lür, Schmied</v>
      </c>
      <c r="F499" s="16" t="n">
        <v>120</v>
      </c>
      <c r="G499" s="9" t="s">
        <v>375</v>
      </c>
      <c r="H499" s="9" t="s">
        <v>145</v>
      </c>
      <c r="I499" s="9" t="s">
        <v>1303</v>
      </c>
      <c r="J499" s="9"/>
      <c r="K499" s="8" t="s">
        <v>2238</v>
      </c>
      <c r="L499" s="9" t="str">
        <f aca="false">"https://www.openstreetmap.org/?mlat="&amp;MID(A499,1,9)&amp;"&amp;mlon="&amp;MID(B499,1,8)&amp;"#map=18/"&amp;MID(A499,1,9)&amp;"/"&amp;MID(B499,1,8)</f>
        <v>https://www.openstreetmap.org/?mlat=53.10144&amp;mlon=8.90728#map=18/53.10144/8.90728</v>
      </c>
      <c r="M499" s="9" t="str">
        <f aca="false">"https://opentopomap.org/#marker=17/"&amp;MID(A499,1,9)&amp;"/"&amp;MID(B499,1,8)</f>
        <v>https://opentopomap.org/#marker=17/53.10144/8.90728</v>
      </c>
    </row>
    <row r="500" customFormat="false" ht="14.15" hidden="false" customHeight="true" outlineLevel="0" collapsed="false">
      <c r="A500" s="8" t="s">
        <v>2235</v>
      </c>
      <c r="B500" s="8" t="s">
        <v>2236</v>
      </c>
      <c r="C500" s="15" t="s">
        <v>2237</v>
      </c>
      <c r="D500" s="9" t="str">
        <f aca="false">"Rockwinkel "&amp;F500</f>
        <v>Rockwinkel 120</v>
      </c>
      <c r="E500" s="9" t="str">
        <f aca="false">G500&amp;", "&amp;H500&amp;", "&amp;I500</f>
        <v>Kaars, Wilh., Schmiedemeister</v>
      </c>
      <c r="F500" s="16" t="n">
        <v>120</v>
      </c>
      <c r="G500" s="9" t="s">
        <v>375</v>
      </c>
      <c r="H500" s="9" t="s">
        <v>216</v>
      </c>
      <c r="I500" s="9" t="s">
        <v>658</v>
      </c>
      <c r="J500" s="9"/>
      <c r="K500" s="8" t="s">
        <v>2238</v>
      </c>
      <c r="L500" s="9" t="str">
        <f aca="false">"https://www.openstreetmap.org/?mlat="&amp;MID(A500,1,9)&amp;"&amp;mlon="&amp;MID(B500,1,8)&amp;"#map=18/"&amp;MID(A500,1,9)&amp;"/"&amp;MID(B500,1,8)</f>
        <v>https://www.openstreetmap.org/?mlat=53.10144&amp;mlon=8.90728#map=18/53.10144/8.90728</v>
      </c>
      <c r="M500" s="9" t="str">
        <f aca="false">"https://opentopomap.org/#marker=17/"&amp;MID(A500,1,9)&amp;"/"&amp;MID(B500,1,8)</f>
        <v>https://opentopomap.org/#marker=17/53.10144/8.90728</v>
      </c>
    </row>
    <row r="501" customFormat="false" ht="14.15" hidden="false" customHeight="true" outlineLevel="0" collapsed="false">
      <c r="A501" s="8" t="s">
        <v>2239</v>
      </c>
      <c r="B501" s="8" t="s">
        <v>2240</v>
      </c>
      <c r="C501" s="15" t="s">
        <v>2241</v>
      </c>
      <c r="D501" s="9" t="str">
        <f aca="false">"Rockwinkel "&amp;F501</f>
        <v>Rockwinkel 121</v>
      </c>
      <c r="E501" s="9" t="str">
        <f aca="false">G501&amp;", "&amp;H501&amp;", "&amp;I501</f>
        <v>Behrens, Jacob, Landmann</v>
      </c>
      <c r="F501" s="16" t="n">
        <v>121</v>
      </c>
      <c r="G501" s="9" t="s">
        <v>142</v>
      </c>
      <c r="H501" s="9" t="s">
        <v>1974</v>
      </c>
      <c r="I501" s="9" t="s">
        <v>164</v>
      </c>
      <c r="J501" s="9"/>
      <c r="K501" s="8" t="s">
        <v>2242</v>
      </c>
      <c r="L501" s="9" t="str">
        <f aca="false">"https://www.openstreetmap.org/?mlat="&amp;MID(A501,1,9)&amp;"&amp;mlon="&amp;MID(B501,1,8)&amp;"#map=18/"&amp;MID(A501,1,9)&amp;"/"&amp;MID(B501,1,8)</f>
        <v>https://www.openstreetmap.org/?mlat=53.101259&amp;mlon=8.906097#map=18/53.101259/8.906097</v>
      </c>
      <c r="M501" s="9" t="str">
        <f aca="false">"https://opentopomap.org/#marker=17/"&amp;MID(A501,1,9)&amp;"/"&amp;MID(B501,1,8)</f>
        <v>https://opentopomap.org/#marker=17/53.101259/8.906097</v>
      </c>
    </row>
    <row r="502" customFormat="false" ht="14.15" hidden="false" customHeight="true" outlineLevel="0" collapsed="false">
      <c r="A502" s="8" t="s">
        <v>2243</v>
      </c>
      <c r="B502" s="8" t="s">
        <v>2244</v>
      </c>
      <c r="C502" s="15" t="s">
        <v>2245</v>
      </c>
      <c r="D502" s="9" t="str">
        <f aca="false">"Rockwinkel "&amp;F502</f>
        <v>Rockwinkel 121a</v>
      </c>
      <c r="E502" s="9" t="str">
        <f aca="false">G502&amp;", "&amp;H502&amp;", "&amp;I502</f>
        <v>Hoyer, Joh., Arbeiter</v>
      </c>
      <c r="F502" s="16" t="s">
        <v>2246</v>
      </c>
      <c r="G502" s="9" t="s">
        <v>1699</v>
      </c>
      <c r="H502" s="9" t="s">
        <v>143</v>
      </c>
      <c r="I502" s="9" t="s">
        <v>94</v>
      </c>
      <c r="J502" s="9"/>
      <c r="K502" s="8" t="s">
        <v>2247</v>
      </c>
      <c r="L502" s="9" t="str">
        <f aca="false">"https://www.openstreetmap.org/?mlat="&amp;MID(A502,1,9)&amp;"&amp;mlon="&amp;MID(B502,1,8)&amp;"#map=18/"&amp;MID(A502,1,9)&amp;"/"&amp;MID(B502,1,8)</f>
        <v>https://www.openstreetmap.org/?mlat=53.101288&amp;mlon=8.906241#map=18/53.101288/8.906241</v>
      </c>
      <c r="M502" s="9" t="str">
        <f aca="false">"https://opentopomap.org/#marker=17/"&amp;MID(A502,1,9)&amp;"/"&amp;MID(B502,1,8)</f>
        <v>https://opentopomap.org/#marker=17/53.101288/8.906241</v>
      </c>
    </row>
    <row r="503" customFormat="false" ht="14.15" hidden="false" customHeight="true" outlineLevel="0" collapsed="false">
      <c r="A503" s="8" t="s">
        <v>2248</v>
      </c>
      <c r="B503" s="8" t="s">
        <v>2249</v>
      </c>
      <c r="C503" s="15" t="s">
        <v>2250</v>
      </c>
      <c r="D503" s="9" t="str">
        <f aca="false">"Rockwinkel "&amp;F503</f>
        <v>Rockwinkel 122</v>
      </c>
      <c r="E503" s="9" t="str">
        <f aca="false">G503&amp;", "&amp;H503&amp;", "&amp;I503</f>
        <v>Denker, Joh., Arbeiter</v>
      </c>
      <c r="F503" s="16" t="n">
        <v>122</v>
      </c>
      <c r="G503" s="9" t="s">
        <v>941</v>
      </c>
      <c r="H503" s="9" t="s">
        <v>143</v>
      </c>
      <c r="I503" s="9" t="s">
        <v>94</v>
      </c>
      <c r="J503" s="9"/>
      <c r="K503" s="8" t="s">
        <v>2251</v>
      </c>
      <c r="L503" s="9" t="str">
        <f aca="false">"https://www.openstreetmap.org/?mlat="&amp;MID(A503,1,9)&amp;"&amp;mlon="&amp;MID(B503,1,8)&amp;"#map=18/"&amp;MID(A503,1,9)&amp;"/"&amp;MID(B503,1,8)</f>
        <v>https://www.openstreetmap.org/?mlat=53.101175&amp;mlon=8.905917#map=18/53.101175/8.905917</v>
      </c>
      <c r="M503" s="9" t="str">
        <f aca="false">"https://opentopomap.org/#marker=17/"&amp;MID(A503,1,9)&amp;"/"&amp;MID(B503,1,8)</f>
        <v>https://opentopomap.org/#marker=17/53.101175/8.905917</v>
      </c>
    </row>
    <row r="504" customFormat="false" ht="14.15" hidden="false" customHeight="true" outlineLevel="0" collapsed="false">
      <c r="A504" s="8" t="s">
        <v>2248</v>
      </c>
      <c r="B504" s="8" t="s">
        <v>2249</v>
      </c>
      <c r="C504" s="15" t="s">
        <v>2250</v>
      </c>
      <c r="D504" s="9" t="str">
        <f aca="false">"Rockwinkel "&amp;F504</f>
        <v>Rockwinkel 122</v>
      </c>
      <c r="E504" s="9" t="str">
        <f aca="false">G504&amp;", "&amp;H504&amp;", "&amp;I504</f>
        <v>Stieglitz, Heinr., Gärtner</v>
      </c>
      <c r="F504" s="16" t="n">
        <v>122</v>
      </c>
      <c r="G504" s="9" t="s">
        <v>2252</v>
      </c>
      <c r="H504" s="9" t="s">
        <v>102</v>
      </c>
      <c r="I504" s="9" t="s">
        <v>236</v>
      </c>
      <c r="J504" s="9"/>
      <c r="K504" s="8" t="s">
        <v>2251</v>
      </c>
      <c r="L504" s="9" t="str">
        <f aca="false">"https://www.openstreetmap.org/?mlat="&amp;MID(A504,1,9)&amp;"&amp;mlon="&amp;MID(B504,1,8)&amp;"#map=18/"&amp;MID(A504,1,9)&amp;"/"&amp;MID(B504,1,8)</f>
        <v>https://www.openstreetmap.org/?mlat=53.101175&amp;mlon=8.905917#map=18/53.101175/8.905917</v>
      </c>
      <c r="M504" s="9" t="str">
        <f aca="false">"https://opentopomap.org/#marker=17/"&amp;MID(A504,1,9)&amp;"/"&amp;MID(B504,1,8)</f>
        <v>https://opentopomap.org/#marker=17/53.101175/8.905917</v>
      </c>
    </row>
    <row r="505" customFormat="false" ht="14.15" hidden="false" customHeight="true" outlineLevel="0" collapsed="false">
      <c r="A505" s="8" t="s">
        <v>2253</v>
      </c>
      <c r="B505" s="8" t="s">
        <v>2254</v>
      </c>
      <c r="C505" s="15" t="s">
        <v>2255</v>
      </c>
      <c r="D505" s="9" t="str">
        <f aca="false">"Rockwinkel "&amp;F505</f>
        <v>Rockwinkel 123</v>
      </c>
      <c r="E505" s="9" t="str">
        <f aca="false">G505&amp;", "&amp;H505&amp;", "&amp;I505</f>
        <v>Denker, Herm., Arbeiter</v>
      </c>
      <c r="F505" s="16" t="n">
        <v>123</v>
      </c>
      <c r="G505" s="9" t="s">
        <v>941</v>
      </c>
      <c r="H505" s="9" t="s">
        <v>409</v>
      </c>
      <c r="I505" s="9" t="s">
        <v>94</v>
      </c>
      <c r="J505" s="9"/>
      <c r="K505" s="8" t="s">
        <v>2256</v>
      </c>
      <c r="L505" s="9" t="str">
        <f aca="false">"https://www.openstreetmap.org/?mlat="&amp;MID(A505,1,9)&amp;"&amp;mlon="&amp;MID(B505,1,8)&amp;"#map=18/"&amp;MID(A505,1,9)&amp;"/"&amp;MID(B505,1,8)</f>
        <v>https://www.openstreetmap.org/?mlat=53.101143&amp;mlon=8.905601#map=18/53.101143/8.905601</v>
      </c>
      <c r="M505" s="9" t="str">
        <f aca="false">"https://opentopomap.org/#marker=17/"&amp;MID(A505,1,9)&amp;"/"&amp;MID(B505,1,8)</f>
        <v>https://opentopomap.org/#marker=17/53.101143/8.905601</v>
      </c>
    </row>
    <row r="506" customFormat="false" ht="14.15" hidden="false" customHeight="true" outlineLevel="0" collapsed="false">
      <c r="A506" s="8" t="s">
        <v>2257</v>
      </c>
      <c r="B506" s="8" t="s">
        <v>2258</v>
      </c>
      <c r="C506" s="15" t="s">
        <v>2259</v>
      </c>
      <c r="D506" s="9" t="str">
        <f aca="false">"Rockwinkel "&amp;F506</f>
        <v>Rockwinkel 123a</v>
      </c>
      <c r="E506" s="9" t="str">
        <f aca="false">G506&amp;", "&amp;H506&amp;", "&amp;I506</f>
        <v>Basche, Otto, Gärtner</v>
      </c>
      <c r="F506" s="16" t="s">
        <v>2260</v>
      </c>
      <c r="G506" s="9" t="s">
        <v>2261</v>
      </c>
      <c r="H506" s="9" t="s">
        <v>1203</v>
      </c>
      <c r="I506" s="9" t="s">
        <v>236</v>
      </c>
      <c r="J506" s="9"/>
      <c r="K506" s="8" t="s">
        <v>2262</v>
      </c>
      <c r="L506" s="9" t="str">
        <f aca="false">"https://www.openstreetmap.org/?mlat="&amp;MID(A506,1,9)&amp;"&amp;mlon="&amp;MID(B506,1,8)&amp;"#map=18/"&amp;MID(A506,1,9)&amp;"/"&amp;MID(B506,1,8)</f>
        <v>https://www.openstreetmap.org/?mlat=53.101112&amp;mlon=8.905478#map=18/53.101112/8.905478</v>
      </c>
      <c r="M506" s="9" t="str">
        <f aca="false">"https://opentopomap.org/#marker=17/"&amp;MID(A506,1,9)&amp;"/"&amp;MID(B506,1,8)</f>
        <v>https://opentopomap.org/#marker=17/53.101112/8.905478</v>
      </c>
    </row>
    <row r="507" customFormat="false" ht="14.15" hidden="false" customHeight="true" outlineLevel="0" collapsed="false">
      <c r="A507" s="8" t="s">
        <v>2263</v>
      </c>
      <c r="B507" s="8" t="s">
        <v>2264</v>
      </c>
      <c r="C507" s="15" t="s">
        <v>2265</v>
      </c>
      <c r="D507" s="9" t="str">
        <f aca="false">"Rockwinkel "&amp;F507</f>
        <v>Rockwinkel 124</v>
      </c>
      <c r="E507" s="9" t="str">
        <f aca="false">G507&amp;", "&amp;H507&amp;", "&amp;I507&amp;", "&amp;J507</f>
        <v>Osmers, J. G. F., Schuhmacher, Bleicher</v>
      </c>
      <c r="F507" s="16" t="n">
        <v>124</v>
      </c>
      <c r="G507" s="9" t="s">
        <v>303</v>
      </c>
      <c r="H507" s="9" t="s">
        <v>2266</v>
      </c>
      <c r="I507" s="9" t="s">
        <v>532</v>
      </c>
      <c r="J507" s="9" t="s">
        <v>2267</v>
      </c>
      <c r="K507" s="8" t="s">
        <v>2268</v>
      </c>
      <c r="L507" s="9" t="str">
        <f aca="false">"https://www.openstreetmap.org/?mlat="&amp;MID(A507,1,9)&amp;"&amp;mlon="&amp;MID(B507,1,8)&amp;"#map=18/"&amp;MID(A507,1,9)&amp;"/"&amp;MID(B507,1,8)</f>
        <v>https://www.openstreetmap.org/?mlat=53.101078&amp;mlon=8.905191#map=18/53.101078/8.905191</v>
      </c>
      <c r="M507" s="9" t="str">
        <f aca="false">"https://opentopomap.org/#marker=17/"&amp;MID(A507,1,9)&amp;"/"&amp;MID(B507,1,8)</f>
        <v>https://opentopomap.org/#marker=17/53.101078/8.905191</v>
      </c>
    </row>
    <row r="508" customFormat="false" ht="14.15" hidden="false" customHeight="true" outlineLevel="0" collapsed="false">
      <c r="A508" s="8" t="s">
        <v>2269</v>
      </c>
      <c r="B508" s="8" t="s">
        <v>2270</v>
      </c>
      <c r="C508" s="15" t="s">
        <v>2271</v>
      </c>
      <c r="D508" s="9" t="str">
        <f aca="false">"Rockwinkel "&amp;F508</f>
        <v>Rockwinkel 125</v>
      </c>
      <c r="E508" s="9" t="str">
        <f aca="false">G508&amp;", "&amp;H508&amp;", "&amp;I508</f>
        <v>Graucop, Wilh., Maurer</v>
      </c>
      <c r="F508" s="16" t="n">
        <v>125</v>
      </c>
      <c r="G508" s="9" t="s">
        <v>2272</v>
      </c>
      <c r="H508" s="9" t="s">
        <v>216</v>
      </c>
      <c r="I508" s="9" t="s">
        <v>727</v>
      </c>
      <c r="J508" s="9"/>
      <c r="K508" s="8" t="s">
        <v>2273</v>
      </c>
      <c r="L508" s="9" t="str">
        <f aca="false">"https://www.openstreetmap.org/?mlat="&amp;MID(A508,1,9)&amp;"&amp;mlon="&amp;MID(B508,1,8)&amp;"#map=18/"&amp;MID(A508,1,9)&amp;"/"&amp;MID(B508,1,8)</f>
        <v>https://www.openstreetmap.org/?mlat=53.10101&amp;mlon=8.904982#map=18/53.10101/8.904982</v>
      </c>
      <c r="M508" s="9" t="str">
        <f aca="false">"https://opentopomap.org/#marker=17/"&amp;MID(A508,1,9)&amp;"/"&amp;MID(B508,1,8)</f>
        <v>https://opentopomap.org/#marker=17/53.10101/8.904982</v>
      </c>
    </row>
    <row r="509" customFormat="false" ht="14.15" hidden="false" customHeight="true" outlineLevel="0" collapsed="false">
      <c r="A509" s="8" t="s">
        <v>2269</v>
      </c>
      <c r="B509" s="8" t="s">
        <v>2270</v>
      </c>
      <c r="C509" s="15" t="s">
        <v>2271</v>
      </c>
      <c r="D509" s="9" t="str">
        <f aca="false">"Rockwinkel "&amp;F509</f>
        <v>Rockwinkel 125</v>
      </c>
      <c r="E509" s="9" t="str">
        <f aca="false">G509&amp;", "&amp;H509&amp;", "&amp;I509</f>
        <v>Kük, Joh., Arbeiter</v>
      </c>
      <c r="F509" s="16" t="n">
        <v>125</v>
      </c>
      <c r="G509" s="9" t="s">
        <v>2274</v>
      </c>
      <c r="H509" s="9" t="s">
        <v>143</v>
      </c>
      <c r="I509" s="9" t="s">
        <v>94</v>
      </c>
      <c r="J509" s="9"/>
      <c r="K509" s="8" t="s">
        <v>2273</v>
      </c>
      <c r="L509" s="9" t="str">
        <f aca="false">"https://www.openstreetmap.org/?mlat="&amp;MID(A509,1,9)&amp;"&amp;mlon="&amp;MID(B509,1,8)&amp;"#map=18/"&amp;MID(A509,1,9)&amp;"/"&amp;MID(B509,1,8)</f>
        <v>https://www.openstreetmap.org/?mlat=53.10101&amp;mlon=8.904982#map=18/53.10101/8.904982</v>
      </c>
      <c r="M509" s="9" t="str">
        <f aca="false">"https://opentopomap.org/#marker=17/"&amp;MID(A509,1,9)&amp;"/"&amp;MID(B509,1,8)</f>
        <v>https://opentopomap.org/#marker=17/53.10101/8.904982</v>
      </c>
    </row>
    <row r="510" customFormat="false" ht="14.15" hidden="false" customHeight="true" outlineLevel="0" collapsed="false">
      <c r="A510" s="8" t="s">
        <v>2275</v>
      </c>
      <c r="B510" s="8" t="s">
        <v>2276</v>
      </c>
      <c r="C510" s="15" t="s">
        <v>2277</v>
      </c>
      <c r="D510" s="9" t="str">
        <f aca="false">"Rockwinkel "&amp;F510</f>
        <v>Rockwinkel 125a</v>
      </c>
      <c r="E510" s="9" t="str">
        <f aca="false">G510&amp;", "&amp;H510&amp;", "&amp;I510&amp;", "&amp;J510</f>
        <v>Röge, Just. Heinr., Wirt, Wäscherei</v>
      </c>
      <c r="F510" s="16" t="s">
        <v>2278</v>
      </c>
      <c r="G510" s="9" t="s">
        <v>2279</v>
      </c>
      <c r="H510" s="9" t="s">
        <v>2280</v>
      </c>
      <c r="I510" s="9" t="s">
        <v>217</v>
      </c>
      <c r="J510" s="9" t="s">
        <v>2281</v>
      </c>
      <c r="K510" s="8" t="s">
        <v>2282</v>
      </c>
      <c r="L510" s="9" t="str">
        <f aca="false">"https://www.openstreetmap.org/?mlat="&amp;MID(A510,1,9)&amp;"&amp;mlon="&amp;MID(B510,1,8)&amp;"#map=18/"&amp;MID(A510,1,9)&amp;"/"&amp;MID(B510,1,8)</f>
        <v>https://www.openstreetmap.org/?mlat=53.100959&amp;mlon=8.904744#map=18/53.100959/8.904744</v>
      </c>
      <c r="M510" s="9" t="str">
        <f aca="false">"https://opentopomap.org/#marker=17/"&amp;MID(A510,1,9)&amp;"/"&amp;MID(B510,1,8)</f>
        <v>https://opentopomap.org/#marker=17/53.100959/8.904744</v>
      </c>
    </row>
    <row r="511" customFormat="false" ht="14.15" hidden="false" customHeight="true" outlineLevel="0" collapsed="false">
      <c r="A511" s="8" t="s">
        <v>2283</v>
      </c>
      <c r="B511" s="8" t="s">
        <v>2284</v>
      </c>
      <c r="C511" s="15" t="s">
        <v>2285</v>
      </c>
      <c r="D511" s="9" t="str">
        <f aca="false">"Rockwinkel "&amp;F511</f>
        <v>Rockwinkel 126</v>
      </c>
      <c r="E511" s="9" t="str">
        <f aca="false">G511&amp;", "&amp;H511&amp;", "&amp;I511</f>
        <v>Lilienkamp, Hinr., Arbeiter</v>
      </c>
      <c r="F511" s="16" t="n">
        <v>126</v>
      </c>
      <c r="G511" s="9" t="s">
        <v>2286</v>
      </c>
      <c r="H511" s="9" t="s">
        <v>355</v>
      </c>
      <c r="I511" s="9" t="s">
        <v>94</v>
      </c>
      <c r="J511" s="9"/>
      <c r="K511" s="8" t="s">
        <v>2287</v>
      </c>
      <c r="L511" s="9" t="str">
        <f aca="false">"https://www.openstreetmap.org/?mlat="&amp;MID(A511,1,9)&amp;"&amp;mlon="&amp;MID(B511,1,8)&amp;"#map=18/"&amp;MID(A511,1,9)&amp;"/"&amp;MID(B511,1,8)</f>
        <v>https://www.openstreetmap.org/?mlat=53.100873&amp;mlon=8.904374#map=18/53.100873/8.904374</v>
      </c>
      <c r="M511" s="9" t="str">
        <f aca="false">"https://opentopomap.org/#marker=17/"&amp;MID(A511,1,9)&amp;"/"&amp;MID(B511,1,8)</f>
        <v>https://opentopomap.org/#marker=17/53.100873/8.904374</v>
      </c>
    </row>
    <row r="512" customFormat="false" ht="14.15" hidden="false" customHeight="true" outlineLevel="0" collapsed="false">
      <c r="A512" s="8" t="s">
        <v>2288</v>
      </c>
      <c r="B512" s="8" t="s">
        <v>2289</v>
      </c>
      <c r="C512" s="15" t="s">
        <v>2290</v>
      </c>
      <c r="D512" s="9" t="str">
        <f aca="false">"Rockwinkel "&amp;F512</f>
        <v>Rockwinkel 127</v>
      </c>
      <c r="E512" s="9" t="str">
        <f aca="false">G512&amp;", "&amp;H512&amp;", "&amp;I512</f>
        <v>Blöhse, Otto, Buchhalter</v>
      </c>
      <c r="F512" s="16" t="n">
        <v>127</v>
      </c>
      <c r="G512" s="9" t="s">
        <v>2291</v>
      </c>
      <c r="H512" s="9" t="s">
        <v>1203</v>
      </c>
      <c r="I512" s="9" t="s">
        <v>2292</v>
      </c>
      <c r="J512" s="9"/>
      <c r="K512" s="8" t="s">
        <v>2293</v>
      </c>
      <c r="L512" s="9" t="str">
        <f aca="false">"https://www.openstreetmap.org/?mlat="&amp;MID(A512,1,9)&amp;"&amp;mlon="&amp;MID(B512,1,8)&amp;"#map=18/"&amp;MID(A512,1,9)&amp;"/"&amp;MID(B512,1,8)</f>
        <v>https://www.openstreetmap.org/?mlat=53.10078&amp;mlon=8.90401#map=18/53.10078/8.90401</v>
      </c>
      <c r="M512" s="9" t="str">
        <f aca="false">"https://opentopomap.org/#marker=17/"&amp;MID(A512,1,9)&amp;"/"&amp;MID(B512,1,8)</f>
        <v>https://opentopomap.org/#marker=17/53.10078/8.90401</v>
      </c>
    </row>
    <row r="513" customFormat="false" ht="14.15" hidden="false" customHeight="true" outlineLevel="0" collapsed="false">
      <c r="A513" s="8" t="s">
        <v>2288</v>
      </c>
      <c r="B513" s="8" t="s">
        <v>2289</v>
      </c>
      <c r="C513" s="15" t="s">
        <v>2290</v>
      </c>
      <c r="D513" s="9" t="str">
        <f aca="false">"Rockwinkel "&amp;F513</f>
        <v>Rockwinkel 127</v>
      </c>
      <c r="E513" s="9" t="str">
        <f aca="false">G513&amp;", "&amp;H513&amp;", "&amp;I513</f>
        <v>Riechers, Joh. Heinr., Kondukteur</v>
      </c>
      <c r="F513" s="16" t="n">
        <v>127</v>
      </c>
      <c r="G513" s="9" t="s">
        <v>2294</v>
      </c>
      <c r="H513" s="9" t="s">
        <v>1677</v>
      </c>
      <c r="I513" s="9" t="s">
        <v>2295</v>
      </c>
      <c r="J513" s="9"/>
      <c r="K513" s="8" t="s">
        <v>2293</v>
      </c>
      <c r="L513" s="9" t="str">
        <f aca="false">"https://www.openstreetmap.org/?mlat="&amp;MID(A513,1,9)&amp;"&amp;mlon="&amp;MID(B513,1,8)&amp;"#map=18/"&amp;MID(A513,1,9)&amp;"/"&amp;MID(B513,1,8)</f>
        <v>https://www.openstreetmap.org/?mlat=53.10078&amp;mlon=8.90401#map=18/53.10078/8.90401</v>
      </c>
      <c r="M513" s="9" t="str">
        <f aca="false">"https://opentopomap.org/#marker=17/"&amp;MID(A513,1,9)&amp;"/"&amp;MID(B513,1,8)</f>
        <v>https://opentopomap.org/#marker=17/53.10078/8.90401</v>
      </c>
    </row>
    <row r="514" customFormat="false" ht="14.15" hidden="false" customHeight="true" outlineLevel="0" collapsed="false">
      <c r="A514" s="8" t="s">
        <v>2296</v>
      </c>
      <c r="B514" s="8" t="s">
        <v>2297</v>
      </c>
      <c r="C514" s="15" t="s">
        <v>2298</v>
      </c>
      <c r="D514" s="9" t="str">
        <f aca="false">"Rockwinkel "&amp;F514</f>
        <v>Rockwinkel 128</v>
      </c>
      <c r="E514" s="9" t="str">
        <f aca="false">G514&amp;", "&amp;H514&amp;", "&amp;I514</f>
        <v>Rath, H., Wirt</v>
      </c>
      <c r="F514" s="16" t="n">
        <v>128</v>
      </c>
      <c r="G514" s="9" t="s">
        <v>2299</v>
      </c>
      <c r="H514" s="9" t="s">
        <v>109</v>
      </c>
      <c r="I514" s="9" t="s">
        <v>217</v>
      </c>
      <c r="J514" s="9"/>
      <c r="K514" s="8" t="s">
        <v>2300</v>
      </c>
      <c r="L514" s="9" t="str">
        <f aca="false">"https://www.openstreetmap.org/?mlat="&amp;MID(A514,1,9)&amp;"&amp;mlon="&amp;MID(B514,1,8)&amp;"#map=18/"&amp;MID(A514,1,9)&amp;"/"&amp;MID(B514,1,8)</f>
        <v>https://www.openstreetmap.org/?mlat=53.10055&amp;mlon=8.90298#map=18/53.10055/8.90298</v>
      </c>
      <c r="M514" s="9" t="str">
        <f aca="false">"https://opentopomap.org/#marker=17/"&amp;MID(A514,1,9)&amp;"/"&amp;MID(B514,1,8)</f>
        <v>https://opentopomap.org/#marker=17/53.10055/8.90298</v>
      </c>
    </row>
    <row r="515" customFormat="false" ht="14.15" hidden="false" customHeight="true" outlineLevel="0" collapsed="false">
      <c r="A515" s="8" t="s">
        <v>2301</v>
      </c>
      <c r="B515" s="8" t="s">
        <v>2302</v>
      </c>
      <c r="C515" s="15" t="s">
        <v>2303</v>
      </c>
      <c r="D515" s="9" t="str">
        <f aca="false">"Rockwinkel "&amp;F515</f>
        <v>Rockwinkel 128a</v>
      </c>
      <c r="E515" s="9" t="str">
        <f aca="false">G515&amp;", "&amp;H515</f>
        <v>Otterstedt, Ehefrau</v>
      </c>
      <c r="F515" s="16" t="s">
        <v>2304</v>
      </c>
      <c r="G515" s="9" t="s">
        <v>2305</v>
      </c>
      <c r="H515" s="9" t="s">
        <v>323</v>
      </c>
      <c r="I515" s="9"/>
      <c r="J515" s="9"/>
      <c r="K515" s="8" t="s">
        <v>2306</v>
      </c>
      <c r="L515" s="9" t="str">
        <f aca="false">"https://www.openstreetmap.org/?mlat="&amp;MID(A515,1,9)&amp;"&amp;mlon="&amp;MID(B515,1,8)&amp;"#map=18/"&amp;MID(A515,1,9)&amp;"/"&amp;MID(B515,1,8)</f>
        <v>https://www.openstreetmap.org/?mlat=53.10061&amp;mlon=8.90329#map=18/53.10061/8.90329</v>
      </c>
      <c r="M515" s="9" t="str">
        <f aca="false">"https://opentopomap.org/#marker=17/"&amp;MID(A515,1,9)&amp;"/"&amp;MID(B515,1,8)</f>
        <v>https://opentopomap.org/#marker=17/53.10061/8.90329</v>
      </c>
    </row>
    <row r="516" customFormat="false" ht="14.15" hidden="false" customHeight="true" outlineLevel="0" collapsed="false">
      <c r="A516" s="8" t="s">
        <v>2307</v>
      </c>
      <c r="B516" s="8" t="s">
        <v>2308</v>
      </c>
      <c r="C516" s="15" t="s">
        <v>2309</v>
      </c>
      <c r="D516" s="9" t="str">
        <f aca="false">"Rockwinkel "&amp;F516</f>
        <v>Rockwinkel 129</v>
      </c>
      <c r="E516" s="9" t="str">
        <f aca="false">G516&amp;", "&amp;H516&amp;", "&amp;I516</f>
        <v>Janssen, Th., Maler</v>
      </c>
      <c r="F516" s="16" t="n">
        <v>129</v>
      </c>
      <c r="G516" s="9" t="s">
        <v>2310</v>
      </c>
      <c r="H516" s="9" t="s">
        <v>957</v>
      </c>
      <c r="I516" s="9" t="s">
        <v>647</v>
      </c>
      <c r="J516" s="9"/>
      <c r="K516" s="8" t="s">
        <v>2311</v>
      </c>
      <c r="L516" s="9" t="str">
        <f aca="false">"https://www.openstreetmap.org/?mlat="&amp;MID(A516,1,9)&amp;"&amp;mlon="&amp;MID(B516,1,8)&amp;"#map=18/"&amp;MID(A516,1,9)&amp;"/"&amp;MID(B516,1,8)</f>
        <v>https://www.openstreetmap.org/?mlat=53.100281&amp;mlon=8.902337#map=18/53.100281/8.902337</v>
      </c>
      <c r="M516" s="9" t="str">
        <f aca="false">"https://opentopomap.org/#marker=17/"&amp;MID(A516,1,9)&amp;"/"&amp;MID(B516,1,8)</f>
        <v>https://opentopomap.org/#marker=17/53.100281/8.902337</v>
      </c>
    </row>
    <row r="517" customFormat="false" ht="14.15" hidden="false" customHeight="true" outlineLevel="0" collapsed="false">
      <c r="A517" s="8" t="s">
        <v>2312</v>
      </c>
      <c r="B517" s="8" t="s">
        <v>2313</v>
      </c>
      <c r="C517" s="15" t="s">
        <v>2314</v>
      </c>
      <c r="D517" s="9" t="str">
        <f aca="false">"Rockwinkel "&amp;F517</f>
        <v>Rockwinkel 129A</v>
      </c>
      <c r="E517" s="9" t="str">
        <f aca="false">G517&amp;", "&amp;H517&amp;", "&amp;I517</f>
        <v>Bischoff, Joh., Arbeiter</v>
      </c>
      <c r="F517" s="16" t="s">
        <v>2315</v>
      </c>
      <c r="G517" s="9" t="s">
        <v>2316</v>
      </c>
      <c r="H517" s="9" t="s">
        <v>143</v>
      </c>
      <c r="I517" s="9" t="s">
        <v>94</v>
      </c>
      <c r="J517" s="9"/>
      <c r="K517" s="8" t="s">
        <v>2317</v>
      </c>
      <c r="L517" s="9" t="str">
        <f aca="false">"https://www.openstreetmap.org/?mlat="&amp;MID(A517,1,9)&amp;"&amp;mlon="&amp;MID(B517,1,8)&amp;"#map=18/"&amp;MID(A517,1,9)&amp;"/"&amp;MID(B517,1,8)</f>
        <v>https://www.openstreetmap.org/?mlat=53.1005&amp;mlon=8.90225#map=18/53.1005/8.90225</v>
      </c>
      <c r="M517" s="9" t="str">
        <f aca="false">"https://opentopomap.org/#marker=17/"&amp;MID(A517,1,9)&amp;"/"&amp;MID(B517,1,8)</f>
        <v>https://opentopomap.org/#marker=17/53.1005/8.90225</v>
      </c>
    </row>
    <row r="518" customFormat="false" ht="14.15" hidden="false" customHeight="true" outlineLevel="0" collapsed="false">
      <c r="A518" s="8" t="s">
        <v>2312</v>
      </c>
      <c r="B518" s="8" t="s">
        <v>2313</v>
      </c>
      <c r="C518" s="15" t="s">
        <v>2314</v>
      </c>
      <c r="D518" s="9" t="str">
        <f aca="false">"Rockwinkel "&amp;F518</f>
        <v>Rockwinkel 129A</v>
      </c>
      <c r="E518" s="9" t="str">
        <f aca="false">G518&amp;", "&amp;H518&amp;", "&amp;I518</f>
        <v>Meyer, W., Maurer</v>
      </c>
      <c r="F518" s="16" t="s">
        <v>2315</v>
      </c>
      <c r="G518" s="9" t="s">
        <v>241</v>
      </c>
      <c r="H518" s="9" t="s">
        <v>559</v>
      </c>
      <c r="I518" s="9" t="s">
        <v>727</v>
      </c>
      <c r="J518" s="9"/>
      <c r="K518" s="8" t="s">
        <v>2317</v>
      </c>
      <c r="L518" s="9" t="str">
        <f aca="false">"https://www.openstreetmap.org/?mlat="&amp;MID(A518,1,9)&amp;"&amp;mlon="&amp;MID(B518,1,8)&amp;"#map=18/"&amp;MID(A518,1,9)&amp;"/"&amp;MID(B518,1,8)</f>
        <v>https://www.openstreetmap.org/?mlat=53.1005&amp;mlon=8.90225#map=18/53.1005/8.90225</v>
      </c>
      <c r="M518" s="9" t="str">
        <f aca="false">"https://opentopomap.org/#marker=17/"&amp;MID(A518,1,9)&amp;"/"&amp;MID(B518,1,8)</f>
        <v>https://opentopomap.org/#marker=17/53.1005/8.90225</v>
      </c>
    </row>
    <row r="519" customFormat="false" ht="14.15" hidden="false" customHeight="true" outlineLevel="0" collapsed="false">
      <c r="A519" s="8" t="s">
        <v>2318</v>
      </c>
      <c r="B519" s="8" t="s">
        <v>2319</v>
      </c>
      <c r="C519" s="15" t="s">
        <v>2320</v>
      </c>
      <c r="D519" s="9" t="str">
        <f aca="false">"Rockwinkel "&amp;F519</f>
        <v>Rockwinkel 130</v>
      </c>
      <c r="E519" s="9" t="str">
        <f aca="false">G519&amp;", "&amp;H519&amp;", "&amp;I519</f>
        <v>Hasch, Hinr., Klempner</v>
      </c>
      <c r="F519" s="16" t="n">
        <v>130</v>
      </c>
      <c r="G519" s="9" t="s">
        <v>2321</v>
      </c>
      <c r="H519" s="9" t="s">
        <v>355</v>
      </c>
      <c r="I519" s="9" t="s">
        <v>2322</v>
      </c>
      <c r="J519" s="9"/>
      <c r="K519" s="8" t="s">
        <v>2323</v>
      </c>
      <c r="L519" s="9" t="str">
        <f aca="false">"https://www.openstreetmap.org/?mlat="&amp;MID(A519,1,9)&amp;"&amp;mlon="&amp;MID(B519,1,8)&amp;"#map=18/"&amp;MID(A519,1,9)&amp;"/"&amp;MID(B519,1,8)</f>
        <v>https://www.openstreetmap.org/?mlat=53.10069&amp;mlon=8.90213#map=18/53.10069/8.90213</v>
      </c>
      <c r="M519" s="9" t="str">
        <f aca="false">"https://opentopomap.org/#marker=17/"&amp;MID(A519,1,9)&amp;"/"&amp;MID(B519,1,8)</f>
        <v>https://opentopomap.org/#marker=17/53.10069/8.90213</v>
      </c>
    </row>
    <row r="520" customFormat="false" ht="14.15" hidden="false" customHeight="true" outlineLevel="0" collapsed="false">
      <c r="A520" s="8" t="s">
        <v>2324</v>
      </c>
      <c r="B520" s="8" t="s">
        <v>2325</v>
      </c>
      <c r="C520" s="15" t="s">
        <v>2326</v>
      </c>
      <c r="D520" s="9" t="str">
        <f aca="false">"Rockwinkel "&amp;F520</f>
        <v>Rockwinkel 130a</v>
      </c>
      <c r="E520" s="9" t="str">
        <f aca="false">G520&amp;", "&amp;H520&amp;", "&amp;I520</f>
        <v>Antholz, Joh. Hinr., Arbeiter</v>
      </c>
      <c r="F520" s="16" t="s">
        <v>2327</v>
      </c>
      <c r="G520" s="9" t="s">
        <v>2328</v>
      </c>
      <c r="H520" s="9" t="s">
        <v>642</v>
      </c>
      <c r="I520" s="9" t="s">
        <v>94</v>
      </c>
      <c r="J520" s="9"/>
      <c r="K520" s="8" t="s">
        <v>2329</v>
      </c>
      <c r="L520" s="9" t="str">
        <f aca="false">"https://www.openstreetmap.org/?mlat="&amp;MID(A520,1,9)&amp;"&amp;mlon="&amp;MID(B520,1,8)&amp;"#map=18/"&amp;MID(A520,1,9)&amp;"/"&amp;MID(B520,1,8)</f>
        <v>https://www.openstreetmap.org/?mlat=53.1006&amp;mlon=8.90177#map=18/53.1006/8.90177</v>
      </c>
      <c r="M520" s="9" t="str">
        <f aca="false">"https://opentopomap.org/#marker=17/"&amp;MID(A520,1,9)&amp;"/"&amp;MID(B520,1,8)</f>
        <v>https://opentopomap.org/#marker=17/53.1006/8.90177</v>
      </c>
    </row>
    <row r="521" customFormat="false" ht="14.15" hidden="false" customHeight="true" outlineLevel="0" collapsed="false">
      <c r="A521" s="8" t="s">
        <v>2330</v>
      </c>
      <c r="B521" s="8" t="s">
        <v>2331</v>
      </c>
      <c r="C521" s="15" t="s">
        <v>2332</v>
      </c>
      <c r="D521" s="9" t="str">
        <f aca="false">"Rockwinkel "&amp;F521</f>
        <v>Rockwinkel 131</v>
      </c>
      <c r="E521" s="9" t="str">
        <f aca="false">G521&amp;", "&amp;H521&amp;", "&amp;I521</f>
        <v>Denker, Stephan, Arbeiter</v>
      </c>
      <c r="F521" s="16" t="n">
        <v>131</v>
      </c>
      <c r="G521" s="9" t="s">
        <v>941</v>
      </c>
      <c r="H521" s="9" t="s">
        <v>2333</v>
      </c>
      <c r="I521" s="9" t="s">
        <v>94</v>
      </c>
      <c r="J521" s="9"/>
      <c r="K521" s="8" t="s">
        <v>2334</v>
      </c>
      <c r="L521" s="9" t="str">
        <f aca="false">"https://www.openstreetmap.org/?mlat="&amp;MID(A521,1,9)&amp;"&amp;mlon="&amp;MID(B521,1,8)&amp;"#map=18/"&amp;MID(A521,1,9)&amp;"/"&amp;MID(B521,1,8)</f>
        <v>https://www.openstreetmap.org/?mlat=53.100833&amp;mlon=8.902175#map=18/53.100833/8.902175</v>
      </c>
      <c r="M521" s="9" t="str">
        <f aca="false">"https://opentopomap.org/#marker=17/"&amp;MID(A521,1,9)&amp;"/"&amp;MID(B521,1,8)</f>
        <v>https://opentopomap.org/#marker=17/53.100833/8.902175</v>
      </c>
    </row>
    <row r="522" customFormat="false" ht="14.15" hidden="false" customHeight="true" outlineLevel="0" collapsed="false">
      <c r="A522" s="8" t="s">
        <v>2330</v>
      </c>
      <c r="B522" s="8" t="s">
        <v>2331</v>
      </c>
      <c r="C522" s="15" t="s">
        <v>2332</v>
      </c>
      <c r="D522" s="9" t="str">
        <f aca="false">"Rockwinkel "&amp;F522</f>
        <v>Rockwinkel 131</v>
      </c>
      <c r="E522" s="9" t="str">
        <f aca="false">G522&amp;", "&amp;H522&amp;", "&amp;I522</f>
        <v>Harjens, Diedr., Arbeiter</v>
      </c>
      <c r="F522" s="16" t="n">
        <v>131</v>
      </c>
      <c r="G522" s="9" t="s">
        <v>2335</v>
      </c>
      <c r="H522" s="9" t="s">
        <v>96</v>
      </c>
      <c r="I522" s="9" t="s">
        <v>94</v>
      </c>
      <c r="J522" s="9"/>
      <c r="K522" s="8" t="s">
        <v>2334</v>
      </c>
      <c r="L522" s="9" t="str">
        <f aca="false">"https://www.openstreetmap.org/?mlat="&amp;MID(A522,1,9)&amp;"&amp;mlon="&amp;MID(B522,1,8)&amp;"#map=18/"&amp;MID(A522,1,9)&amp;"/"&amp;MID(B522,1,8)</f>
        <v>https://www.openstreetmap.org/?mlat=53.100833&amp;mlon=8.902175#map=18/53.100833/8.902175</v>
      </c>
      <c r="M522" s="9" t="str">
        <f aca="false">"https://opentopomap.org/#marker=17/"&amp;MID(A522,1,9)&amp;"/"&amp;MID(B522,1,8)</f>
        <v>https://opentopomap.org/#marker=17/53.100833/8.902175</v>
      </c>
    </row>
    <row r="523" customFormat="false" ht="14.15" hidden="false" customHeight="true" outlineLevel="0" collapsed="false">
      <c r="A523" s="8" t="s">
        <v>2330</v>
      </c>
      <c r="B523" s="8" t="s">
        <v>2331</v>
      </c>
      <c r="C523" s="15" t="s">
        <v>2332</v>
      </c>
      <c r="D523" s="9" t="str">
        <f aca="false">"Rockwinkel "&amp;F523</f>
        <v>Rockwinkel 131</v>
      </c>
      <c r="E523" s="9" t="str">
        <f aca="false">G523&amp;", "&amp;H523&amp;", "&amp;I523</f>
        <v>Meyer, Joh., Arbeiter</v>
      </c>
      <c r="F523" s="16" t="n">
        <v>131</v>
      </c>
      <c r="G523" s="9" t="s">
        <v>241</v>
      </c>
      <c r="H523" s="9" t="s">
        <v>143</v>
      </c>
      <c r="I523" s="9" t="s">
        <v>94</v>
      </c>
      <c r="J523" s="9"/>
      <c r="K523" s="8" t="s">
        <v>2334</v>
      </c>
      <c r="L523" s="9" t="str">
        <f aca="false">"https://www.openstreetmap.org/?mlat="&amp;MID(A523,1,9)&amp;"&amp;mlon="&amp;MID(B523,1,8)&amp;"#map=18/"&amp;MID(A523,1,9)&amp;"/"&amp;MID(B523,1,8)</f>
        <v>https://www.openstreetmap.org/?mlat=53.100833&amp;mlon=8.902175#map=18/53.100833/8.902175</v>
      </c>
      <c r="M523" s="9" t="str">
        <f aca="false">"https://opentopomap.org/#marker=17/"&amp;MID(A523,1,9)&amp;"/"&amp;MID(B523,1,8)</f>
        <v>https://opentopomap.org/#marker=17/53.100833/8.902175</v>
      </c>
    </row>
    <row r="524" customFormat="false" ht="14.15" hidden="false" customHeight="true" outlineLevel="0" collapsed="false">
      <c r="A524" s="8" t="s">
        <v>2330</v>
      </c>
      <c r="B524" s="8" t="s">
        <v>2331</v>
      </c>
      <c r="C524" s="15" t="s">
        <v>2332</v>
      </c>
      <c r="D524" s="9" t="str">
        <f aca="false">"Rockwinkel "&amp;F524</f>
        <v>Rockwinkel 131</v>
      </c>
      <c r="E524" s="9" t="str">
        <f aca="false">G524&amp;", "&amp;H524&amp;", "&amp;I524</f>
        <v>Sander, Otto, Arbeiter</v>
      </c>
      <c r="F524" s="16" t="n">
        <v>131</v>
      </c>
      <c r="G524" s="9" t="s">
        <v>2336</v>
      </c>
      <c r="H524" s="9" t="s">
        <v>1203</v>
      </c>
      <c r="I524" s="9" t="s">
        <v>94</v>
      </c>
      <c r="J524" s="9"/>
      <c r="K524" s="8" t="s">
        <v>2334</v>
      </c>
      <c r="L524" s="9" t="str">
        <f aca="false">"https://www.openstreetmap.org/?mlat="&amp;MID(A524,1,9)&amp;"&amp;mlon="&amp;MID(B524,1,8)&amp;"#map=18/"&amp;MID(A524,1,9)&amp;"/"&amp;MID(B524,1,8)</f>
        <v>https://www.openstreetmap.org/?mlat=53.100833&amp;mlon=8.902175#map=18/53.100833/8.902175</v>
      </c>
      <c r="M524" s="9" t="str">
        <f aca="false">"https://opentopomap.org/#marker=17/"&amp;MID(A524,1,9)&amp;"/"&amp;MID(B524,1,8)</f>
        <v>https://opentopomap.org/#marker=17/53.100833/8.902175</v>
      </c>
    </row>
    <row r="525" customFormat="false" ht="14.15" hidden="false" customHeight="true" outlineLevel="0" collapsed="false">
      <c r="A525" s="8" t="s">
        <v>2337</v>
      </c>
      <c r="B525" s="8" t="s">
        <v>2338</v>
      </c>
      <c r="C525" s="15" t="s">
        <v>2339</v>
      </c>
      <c r="D525" s="9" t="str">
        <f aca="false">"Rockwinkel "&amp;F525</f>
        <v>Rockwinkel 132</v>
      </c>
      <c r="E525" s="9" t="str">
        <f aca="false">G525&amp;", "&amp;H525&amp;", "&amp;I525</f>
        <v>Möhlenbrock, Herm., Tonnenmacher</v>
      </c>
      <c r="F525" s="16" t="n">
        <v>132</v>
      </c>
      <c r="G525" s="9" t="s">
        <v>646</v>
      </c>
      <c r="H525" s="9" t="s">
        <v>409</v>
      </c>
      <c r="I525" s="9" t="s">
        <v>1595</v>
      </c>
      <c r="J525" s="9"/>
      <c r="K525" s="8" t="s">
        <v>2340</v>
      </c>
      <c r="L525" s="9" t="str">
        <f aca="false">"https://www.openstreetmap.org/?mlat="&amp;MID(A525,1,9)&amp;"&amp;mlon="&amp;MID(B525,1,8)&amp;"#map=18/"&amp;MID(A525,1,9)&amp;"/"&amp;MID(B525,1,8)</f>
        <v>https://www.openstreetmap.org/?mlat=53.10102&amp;mlon=8.90221#map=18/53.10102/8.90221</v>
      </c>
      <c r="M525" s="9" t="str">
        <f aca="false">"https://opentopomap.org/#marker=17/"&amp;MID(A525,1,9)&amp;"/"&amp;MID(B525,1,8)</f>
        <v>https://opentopomap.org/#marker=17/53.10102/8.90221</v>
      </c>
    </row>
    <row r="526" customFormat="false" ht="14.15" hidden="false" customHeight="true" outlineLevel="0" collapsed="false">
      <c r="A526" s="8" t="s">
        <v>2337</v>
      </c>
      <c r="B526" s="8" t="s">
        <v>2338</v>
      </c>
      <c r="C526" s="15" t="s">
        <v>2339</v>
      </c>
      <c r="D526" s="9" t="str">
        <f aca="false">"Rockwinkel "&amp;F526</f>
        <v>Rockwinkel 132</v>
      </c>
      <c r="E526" s="9" t="str">
        <f aca="false">G526&amp;", "&amp;H526&amp;", "&amp;I526</f>
        <v>Möhlenbrock, Wilhelm, Arbeiter</v>
      </c>
      <c r="F526" s="16" t="n">
        <v>132</v>
      </c>
      <c r="G526" s="9" t="s">
        <v>646</v>
      </c>
      <c r="H526" s="9" t="s">
        <v>2341</v>
      </c>
      <c r="I526" s="9" t="s">
        <v>94</v>
      </c>
      <c r="J526" s="9"/>
      <c r="K526" s="8" t="s">
        <v>2340</v>
      </c>
      <c r="L526" s="9" t="str">
        <f aca="false">"https://www.openstreetmap.org/?mlat="&amp;MID(A526,1,9)&amp;"&amp;mlon="&amp;MID(B526,1,8)&amp;"#map=18/"&amp;MID(A526,1,9)&amp;"/"&amp;MID(B526,1,8)</f>
        <v>https://www.openstreetmap.org/?mlat=53.10102&amp;mlon=8.90221#map=18/53.10102/8.90221</v>
      </c>
      <c r="M526" s="9" t="str">
        <f aca="false">"https://opentopomap.org/#marker=17/"&amp;MID(A526,1,9)&amp;"/"&amp;MID(B526,1,8)</f>
        <v>https://opentopomap.org/#marker=17/53.10102/8.90221</v>
      </c>
    </row>
    <row r="527" customFormat="false" ht="14.15" hidden="false" customHeight="true" outlineLevel="0" collapsed="false">
      <c r="A527" s="8" t="s">
        <v>2342</v>
      </c>
      <c r="B527" s="8" t="s">
        <v>2343</v>
      </c>
      <c r="C527" s="15" t="s">
        <v>2344</v>
      </c>
      <c r="D527" s="9" t="str">
        <f aca="false">"Rockwinkel "&amp;F527</f>
        <v>Rockwinkel 133</v>
      </c>
      <c r="E527" s="9" t="str">
        <f aca="false">G527&amp;", "&amp;H527&amp;", "&amp;I527</f>
        <v>Denker, Fritz, Bahnwärter a. D.</v>
      </c>
      <c r="F527" s="16" t="n">
        <v>133</v>
      </c>
      <c r="G527" s="9" t="s">
        <v>941</v>
      </c>
      <c r="H527" s="9" t="s">
        <v>506</v>
      </c>
      <c r="I527" s="9" t="s">
        <v>1506</v>
      </c>
      <c r="J527" s="9"/>
      <c r="K527" s="8" t="s">
        <v>2345</v>
      </c>
      <c r="L527" s="9" t="str">
        <f aca="false">"https://www.openstreetmap.org/?mlat="&amp;MID(A527,1,9)&amp;"&amp;mlon="&amp;MID(B527,1,8)&amp;"#map=18/"&amp;MID(A527,1,9)&amp;"/"&amp;MID(B527,1,8)</f>
        <v>https://www.openstreetmap.org/?mlat=53.101165&amp;mlon=8.902136#map=18/53.101165/8.902136</v>
      </c>
      <c r="M527" s="9" t="str">
        <f aca="false">"https://opentopomap.org/#marker=17/"&amp;MID(A527,1,9)&amp;"/"&amp;MID(B527,1,8)</f>
        <v>https://opentopomap.org/#marker=17/53.101165/8.902136</v>
      </c>
    </row>
    <row r="528" customFormat="false" ht="14.15" hidden="false" customHeight="true" outlineLevel="0" collapsed="false">
      <c r="A528" s="8" t="s">
        <v>2346</v>
      </c>
      <c r="B528" s="8" t="s">
        <v>2347</v>
      </c>
      <c r="C528" s="15" t="s">
        <v>2348</v>
      </c>
      <c r="D528" s="9" t="str">
        <f aca="false">"Rockwinkel "&amp;F528</f>
        <v>Rockwinkel 134</v>
      </c>
      <c r="E528" s="9" t="str">
        <f aca="false">G528&amp;", "&amp;H528&amp;", "&amp;I528</f>
        <v>Hüneke, Herm., Arbeiter</v>
      </c>
      <c r="F528" s="16" t="n">
        <v>134</v>
      </c>
      <c r="G528" s="9" t="s">
        <v>396</v>
      </c>
      <c r="H528" s="9" t="s">
        <v>409</v>
      </c>
      <c r="I528" s="9" t="s">
        <v>94</v>
      </c>
      <c r="J528" s="9"/>
      <c r="K528" s="8" t="s">
        <v>2349</v>
      </c>
      <c r="L528" s="9" t="str">
        <f aca="false">"https://www.openstreetmap.org/?mlat="&amp;MID(A528,1,9)&amp;"&amp;mlon="&amp;MID(B528,1,8)&amp;"#map=18/"&amp;MID(A528,1,9)&amp;"/"&amp;MID(B528,1,8)</f>
        <v>https://www.openstreetmap.org/?mlat=53.10116&amp;mlon=8.902587#map=18/53.10116/8.902587</v>
      </c>
      <c r="M528" s="9" t="str">
        <f aca="false">"https://opentopomap.org/#marker=17/"&amp;MID(A528,1,9)&amp;"/"&amp;MID(B528,1,8)</f>
        <v>https://opentopomap.org/#marker=17/53.10116/8.902587</v>
      </c>
    </row>
    <row r="529" customFormat="false" ht="14.15" hidden="false" customHeight="true" outlineLevel="0" collapsed="false">
      <c r="A529" s="8" t="s">
        <v>2350</v>
      </c>
      <c r="B529" s="8" t="s">
        <v>2351</v>
      </c>
      <c r="C529" s="15" t="s">
        <v>2352</v>
      </c>
      <c r="D529" s="9" t="str">
        <f aca="false">"Rockwinkel "&amp;F529</f>
        <v>Rockwinkel 134a</v>
      </c>
      <c r="E529" s="9" t="str">
        <f aca="false">G529&amp;", "&amp;H529&amp;", "&amp;I529</f>
        <v>Brüning, H., Maurer</v>
      </c>
      <c r="F529" s="16" t="s">
        <v>2353</v>
      </c>
      <c r="G529" s="9" t="s">
        <v>517</v>
      </c>
      <c r="H529" s="9" t="s">
        <v>109</v>
      </c>
      <c r="I529" s="9" t="s">
        <v>727</v>
      </c>
      <c r="J529" s="9"/>
      <c r="K529" s="8" t="s">
        <v>2354</v>
      </c>
      <c r="L529" s="9" t="str">
        <f aca="false">"https://www.openstreetmap.org/?mlat="&amp;MID(A529,1,9)&amp;"&amp;mlon="&amp;MID(B529,1,8)&amp;"#map=18/"&amp;MID(A529,1,9)&amp;"/"&amp;MID(B529,1,8)</f>
        <v>https://www.openstreetmap.org/?mlat=53.101253&amp;mlon=8.902602#map=18/53.101253/8.902602</v>
      </c>
      <c r="M529" s="9" t="str">
        <f aca="false">"https://opentopomap.org/#marker=17/"&amp;MID(A529,1,9)&amp;"/"&amp;MID(B529,1,8)</f>
        <v>https://opentopomap.org/#marker=17/53.101253/8.902602</v>
      </c>
    </row>
    <row r="530" customFormat="false" ht="14.15" hidden="false" customHeight="true" outlineLevel="0" collapsed="false">
      <c r="A530" s="8" t="s">
        <v>2350</v>
      </c>
      <c r="B530" s="8" t="s">
        <v>2351</v>
      </c>
      <c r="C530" s="15" t="s">
        <v>2352</v>
      </c>
      <c r="D530" s="9" t="str">
        <f aca="false">"Rockwinkel "&amp;F530</f>
        <v>Rockwinkel 134a</v>
      </c>
      <c r="E530" s="9" t="str">
        <f aca="false">G530&amp;", "&amp;H530&amp;", "&amp;I530</f>
        <v>Brüning, Hinr., Arbeiter</v>
      </c>
      <c r="F530" s="16" t="s">
        <v>2353</v>
      </c>
      <c r="G530" s="9" t="s">
        <v>517</v>
      </c>
      <c r="H530" s="9" t="s">
        <v>355</v>
      </c>
      <c r="I530" s="9" t="s">
        <v>94</v>
      </c>
      <c r="J530" s="9"/>
      <c r="K530" s="8" t="s">
        <v>2354</v>
      </c>
      <c r="L530" s="9" t="str">
        <f aca="false">"https://www.openstreetmap.org/?mlat="&amp;MID(A530,1,9)&amp;"&amp;mlon="&amp;MID(B530,1,8)&amp;"#map=18/"&amp;MID(A530,1,9)&amp;"/"&amp;MID(B530,1,8)</f>
        <v>https://www.openstreetmap.org/?mlat=53.101253&amp;mlon=8.902602#map=18/53.101253/8.902602</v>
      </c>
      <c r="M530" s="9" t="str">
        <f aca="false">"https://opentopomap.org/#marker=17/"&amp;MID(A530,1,9)&amp;"/"&amp;MID(B530,1,8)</f>
        <v>https://opentopomap.org/#marker=17/53.101253/8.902602</v>
      </c>
    </row>
    <row r="531" customFormat="false" ht="14.15" hidden="false" customHeight="true" outlineLevel="0" collapsed="false">
      <c r="A531" s="8" t="s">
        <v>2355</v>
      </c>
      <c r="B531" s="8" t="s">
        <v>2356</v>
      </c>
      <c r="C531" s="15" t="s">
        <v>2357</v>
      </c>
      <c r="D531" s="9" t="str">
        <f aca="false">"Rockwinkel "&amp;F531</f>
        <v>Rockwinkel 134A</v>
      </c>
      <c r="E531" s="9" t="str">
        <f aca="false">G531&amp;", "&amp;H531&amp;", "&amp;I531</f>
        <v>Heimson, J., Arbeiter</v>
      </c>
      <c r="F531" s="16" t="s">
        <v>2358</v>
      </c>
      <c r="G531" s="9" t="s">
        <v>2359</v>
      </c>
      <c r="H531" s="9" t="s">
        <v>150</v>
      </c>
      <c r="I531" s="9" t="s">
        <v>94</v>
      </c>
      <c r="J531" s="9"/>
      <c r="K531" s="8" t="s">
        <v>2360</v>
      </c>
      <c r="L531" s="9" t="str">
        <f aca="false">"https://www.openstreetmap.org/?mlat="&amp;MID(A531,1,9)&amp;"&amp;mlon="&amp;MID(B531,1,8)&amp;"#map=18/"&amp;MID(A531,1,9)&amp;"/"&amp;MID(B531,1,8)</f>
        <v>https://www.openstreetmap.org/?mlat=53.10137&amp;mlon=8.90255#map=18/53.10137/8.90255</v>
      </c>
      <c r="M531" s="9" t="str">
        <f aca="false">"https://opentopomap.org/#marker=17/"&amp;MID(A531,1,9)&amp;"/"&amp;MID(B531,1,8)</f>
        <v>https://opentopomap.org/#marker=17/53.10137/8.90255</v>
      </c>
    </row>
    <row r="532" customFormat="false" ht="14.15" hidden="false" customHeight="true" outlineLevel="0" collapsed="false">
      <c r="A532" s="8" t="s">
        <v>2355</v>
      </c>
      <c r="B532" s="8" t="s">
        <v>2356</v>
      </c>
      <c r="C532" s="15" t="s">
        <v>2357</v>
      </c>
      <c r="D532" s="9" t="str">
        <f aca="false">"Rockwinkel "&amp;F532</f>
        <v>Rockwinkel 134A</v>
      </c>
      <c r="E532" s="9" t="str">
        <f aca="false">G532&amp;", "&amp;H532&amp;", "&amp;I532</f>
        <v>Lilienkamp, Fr., Arbeiter</v>
      </c>
      <c r="F532" s="16" t="s">
        <v>2358</v>
      </c>
      <c r="G532" s="9" t="s">
        <v>2286</v>
      </c>
      <c r="H532" s="9" t="s">
        <v>130</v>
      </c>
      <c r="I532" s="9" t="s">
        <v>94</v>
      </c>
      <c r="J532" s="9"/>
      <c r="K532" s="8" t="s">
        <v>2360</v>
      </c>
      <c r="L532" s="9" t="str">
        <f aca="false">"https://www.openstreetmap.org/?mlat="&amp;MID(A532,1,9)&amp;"&amp;mlon="&amp;MID(B532,1,8)&amp;"#map=18/"&amp;MID(A532,1,9)&amp;"/"&amp;MID(B532,1,8)</f>
        <v>https://www.openstreetmap.org/?mlat=53.10137&amp;mlon=8.90255#map=18/53.10137/8.90255</v>
      </c>
      <c r="M532" s="9" t="str">
        <f aca="false">"https://opentopomap.org/#marker=17/"&amp;MID(A532,1,9)&amp;"/"&amp;MID(B532,1,8)</f>
        <v>https://opentopomap.org/#marker=17/53.10137/8.90255</v>
      </c>
    </row>
    <row r="533" customFormat="false" ht="14.15" hidden="false" customHeight="true" outlineLevel="0" collapsed="false">
      <c r="A533" s="8" t="s">
        <v>2361</v>
      </c>
      <c r="B533" s="8" t="s">
        <v>2362</v>
      </c>
      <c r="C533" s="15" t="s">
        <v>2363</v>
      </c>
      <c r="D533" s="9" t="str">
        <f aca="false">"Rockwinkel "&amp;F533</f>
        <v>Rockwinkel 134B</v>
      </c>
      <c r="E533" s="9" t="str">
        <f aca="false">G533&amp;", "&amp;H533&amp;", "&amp;I533</f>
        <v>Wagschal, Wöltje, Arbeiter</v>
      </c>
      <c r="F533" s="16" t="s">
        <v>2364</v>
      </c>
      <c r="G533" s="9" t="s">
        <v>463</v>
      </c>
      <c r="H533" s="9" t="s">
        <v>136</v>
      </c>
      <c r="I533" s="9" t="s">
        <v>94</v>
      </c>
      <c r="J533" s="9"/>
      <c r="K533" s="8" t="s">
        <v>2365</v>
      </c>
      <c r="L533" s="9" t="str">
        <f aca="false">"https://www.openstreetmap.org/?mlat="&amp;MID(A533,1,9)&amp;"&amp;mlon="&amp;MID(B533,1,8)&amp;"#map=18/"&amp;MID(A533,1,9)&amp;"/"&amp;MID(B533,1,8)</f>
        <v>https://www.openstreetmap.org/?mlat=53.10156&amp;mlon=8.90198#map=18/53.10156/8.90198</v>
      </c>
      <c r="M533" s="9" t="str">
        <f aca="false">"https://opentopomap.org/#marker=17/"&amp;MID(A533,1,9)&amp;"/"&amp;MID(B533,1,8)</f>
        <v>https://opentopomap.org/#marker=17/53.10156/8.90198</v>
      </c>
    </row>
    <row r="534" s="9" customFormat="true" ht="14.15" hidden="false" customHeight="true" outlineLevel="0" collapsed="false">
      <c r="A534" s="8" t="s">
        <v>2366</v>
      </c>
      <c r="B534" s="8" t="s">
        <v>2367</v>
      </c>
      <c r="C534" s="15" t="s">
        <v>2368</v>
      </c>
      <c r="D534" s="9" t="str">
        <f aca="false">"Rockwinkel "&amp;F534</f>
        <v>Rockwinkel 135</v>
      </c>
      <c r="E534" s="9" t="str">
        <f aca="false">G534</f>
        <v>Kinderheilanstalt Holdheim</v>
      </c>
      <c r="F534" s="16" t="n">
        <v>135</v>
      </c>
      <c r="G534" s="9" t="s">
        <v>2369</v>
      </c>
      <c r="K534" s="8" t="s">
        <v>2370</v>
      </c>
      <c r="L534" s="9" t="str">
        <f aca="false">"https://www.openstreetmap.org/?mlat="&amp;MID(A534,1,9)&amp;"&amp;mlon="&amp;MID(B534,1,8)&amp;"#map=18/"&amp;MID(A534,1,9)&amp;"/"&amp;MID(B534,1,8)</f>
        <v>https://www.openstreetmap.org/?mlat=53.103453&amp;mlon=8.901378#map=18/53.103453/8.901378</v>
      </c>
      <c r="M534" s="9" t="str">
        <f aca="false">"https://opentopomap.org/#marker=17/"&amp;MID(A534,1,9)&amp;"/"&amp;MID(B534,1,8)</f>
        <v>https://opentopomap.org/#marker=17/53.103453/8.901378</v>
      </c>
      <c r="AMI534" s="0"/>
      <c r="AMJ534" s="0"/>
    </row>
    <row r="535" customFormat="false" ht="14.15" hidden="false" customHeight="true" outlineLevel="0" collapsed="false">
      <c r="A535" s="8" t="s">
        <v>2371</v>
      </c>
      <c r="B535" s="8" t="s">
        <v>2372</v>
      </c>
      <c r="C535" s="15" t="s">
        <v>2373</v>
      </c>
      <c r="D535" s="9" t="str">
        <f aca="false">"Rockwinkel "&amp;F535</f>
        <v>Rockwinkel 135a</v>
      </c>
      <c r="E535" s="9" t="str">
        <f aca="false">G535&amp;", "&amp;H535&amp;", "&amp;I535</f>
        <v>Boschen, Diedr., Maurer</v>
      </c>
      <c r="F535" s="16" t="s">
        <v>2374</v>
      </c>
      <c r="G535" s="9" t="s">
        <v>961</v>
      </c>
      <c r="H535" s="9" t="s">
        <v>96</v>
      </c>
      <c r="I535" s="9" t="s">
        <v>727</v>
      </c>
      <c r="J535" s="9"/>
      <c r="K535" s="8" t="s">
        <v>2375</v>
      </c>
      <c r="L535" s="9" t="str">
        <f aca="false">"https://www.openstreetmap.org/?mlat="&amp;MID(A535,1,9)&amp;"&amp;mlon="&amp;MID(B535,1,8)&amp;"#map=18/"&amp;MID(A535,1,9)&amp;"/"&amp;MID(B535,1,8)</f>
        <v>https://www.openstreetmap.org/?mlat=53.101998&amp;mlon=8.898202#map=18/53.101998/8.898202</v>
      </c>
      <c r="M535" s="9" t="str">
        <f aca="false">"https://opentopomap.org/#marker=17/"&amp;MID(A535,1,9)&amp;"/"&amp;MID(B535,1,8)</f>
        <v>https://opentopomap.org/#marker=17/53.101998/8.898202</v>
      </c>
    </row>
    <row r="536" customFormat="false" ht="14.15" hidden="false" customHeight="true" outlineLevel="0" collapsed="false">
      <c r="A536" s="8" t="s">
        <v>2376</v>
      </c>
      <c r="B536" s="8" t="s">
        <v>2377</v>
      </c>
      <c r="C536" s="15" t="s">
        <v>2368</v>
      </c>
      <c r="D536" s="9" t="str">
        <f aca="false">"Rockwinkel "&amp;F536</f>
        <v>Rockwinkel 135a</v>
      </c>
      <c r="E536" s="9" t="str">
        <f aca="false">G536&amp;", "&amp;H536&amp;", "&amp;I536</f>
        <v>Kneuer, Rich., Hofmeier</v>
      </c>
      <c r="F536" s="16" t="s">
        <v>2374</v>
      </c>
      <c r="G536" s="9" t="s">
        <v>2378</v>
      </c>
      <c r="H536" s="9" t="s">
        <v>2114</v>
      </c>
      <c r="I536" s="9" t="s">
        <v>183</v>
      </c>
      <c r="J536" s="9"/>
      <c r="K536" s="8" t="s">
        <v>2379</v>
      </c>
      <c r="L536" s="9" t="str">
        <f aca="false">"https://www.openstreetmap.org/?mlat="&amp;MID(A536,1,9)&amp;"&amp;mlon="&amp;MID(B536,1,8)&amp;"#map=18/"&amp;MID(A536,1,9)&amp;"/"&amp;MID(B536,1,8)</f>
        <v>https://www.openstreetmap.org/?mlat=53.103392&amp;mlon=8.900695#map=18/53.103392/8.900695</v>
      </c>
      <c r="M536" s="9" t="str">
        <f aca="false">"https://opentopomap.org/#marker=17/"&amp;MID(A536,1,9)&amp;"/"&amp;MID(B536,1,8)</f>
        <v>https://opentopomap.org/#marker=17/53.103392/8.900695</v>
      </c>
    </row>
    <row r="537" customFormat="false" ht="14.15" hidden="false" customHeight="true" outlineLevel="0" collapsed="false">
      <c r="A537" s="8" t="s">
        <v>2380</v>
      </c>
      <c r="B537" s="8" t="s">
        <v>2381</v>
      </c>
      <c r="C537" s="15" t="s">
        <v>2382</v>
      </c>
      <c r="D537" s="9" t="str">
        <f aca="false">"Rockwinkel "&amp;F537</f>
        <v>Rockwinkel 135a</v>
      </c>
      <c r="E537" s="9" t="str">
        <f aca="false">G537&amp;", "&amp;H537&amp;", "&amp;I537</f>
        <v>Tölken, Herm., Tischler</v>
      </c>
      <c r="F537" s="16" t="s">
        <v>2374</v>
      </c>
      <c r="G537" s="9" t="s">
        <v>2383</v>
      </c>
      <c r="H537" s="9" t="s">
        <v>409</v>
      </c>
      <c r="I537" s="9" t="s">
        <v>835</v>
      </c>
      <c r="J537" s="9"/>
      <c r="K537" s="8" t="s">
        <v>2384</v>
      </c>
      <c r="L537" s="9" t="str">
        <f aca="false">"https://www.openstreetmap.org/?mlat="&amp;MID(A537,1,9)&amp;"&amp;mlon="&amp;MID(B537,1,8)&amp;"#map=18/"&amp;MID(A537,1,9)&amp;"/"&amp;MID(B537,1,8)</f>
        <v>https://www.openstreetmap.org/?mlat=53.102375&amp;mlon=8.898384#map=18/53.102375/8.898384</v>
      </c>
      <c r="M537" s="9" t="str">
        <f aca="false">"https://opentopomap.org/#marker=17/"&amp;MID(A537,1,9)&amp;"/"&amp;MID(B537,1,8)</f>
        <v>https://opentopomap.org/#marker=17/53.102375/8.898384</v>
      </c>
    </row>
    <row r="538" customFormat="false" ht="14.15" hidden="false" customHeight="true" outlineLevel="0" collapsed="false">
      <c r="A538" s="8" t="s">
        <v>2385</v>
      </c>
      <c r="B538" s="8" t="s">
        <v>2386</v>
      </c>
      <c r="C538" s="15" t="s">
        <v>2387</v>
      </c>
      <c r="D538" s="9" t="str">
        <f aca="false">"Rockwinkel "&amp;F538</f>
        <v>Rockwinkel 135a</v>
      </c>
      <c r="E538" s="9" t="str">
        <f aca="false">G538&amp;", "&amp;H538&amp;", "&amp;I538</f>
        <v>Frensel, Karl Christian, Arbeiter</v>
      </c>
      <c r="F538" s="16" t="s">
        <v>2374</v>
      </c>
      <c r="G538" s="9" t="s">
        <v>2388</v>
      </c>
      <c r="H538" s="9" t="s">
        <v>2389</v>
      </c>
      <c r="I538" s="9" t="s">
        <v>94</v>
      </c>
      <c r="J538" s="9"/>
      <c r="K538" s="8" t="s">
        <v>2390</v>
      </c>
      <c r="L538" s="9" t="str">
        <f aca="false">"https://www.openstreetmap.org/?mlat="&amp;MID(A538,1,9)&amp;"&amp;mlon="&amp;MID(B538,1,8)&amp;"#map=18/"&amp;MID(A538,1,9)&amp;"/"&amp;MID(B538,1,8)</f>
        <v>https://www.openstreetmap.org/?mlat=53.1021&amp;mlon=8.898277#map=18/53.1021/8.898277</v>
      </c>
      <c r="M538" s="9" t="str">
        <f aca="false">"https://opentopomap.org/#marker=17/"&amp;MID(A538,1,9)&amp;"/"&amp;MID(B538,1,8)</f>
        <v>https://opentopomap.org/#marker=17/53.1021/8.898277</v>
      </c>
    </row>
    <row r="539" customFormat="false" ht="14.15" hidden="false" customHeight="true" outlineLevel="0" collapsed="false">
      <c r="A539" s="8" t="s">
        <v>2391</v>
      </c>
      <c r="B539" s="8" t="s">
        <v>2392</v>
      </c>
      <c r="C539" s="15" t="s">
        <v>2393</v>
      </c>
      <c r="D539" s="9" t="str">
        <f aca="false">"Rockwinkel "&amp;F539</f>
        <v>Rockwinkel 135a</v>
      </c>
      <c r="E539" s="9" t="str">
        <f aca="false">G539&amp;", "&amp;H539&amp;", "&amp;I539</f>
        <v>Bollmann, Chr., Arbeiter</v>
      </c>
      <c r="F539" s="16" t="s">
        <v>2374</v>
      </c>
      <c r="G539" s="9" t="s">
        <v>135</v>
      </c>
      <c r="H539" s="9" t="s">
        <v>242</v>
      </c>
      <c r="I539" s="9" t="s">
        <v>94</v>
      </c>
      <c r="J539" s="9"/>
      <c r="K539" s="8" t="s">
        <v>2394</v>
      </c>
      <c r="L539" s="9" t="str">
        <f aca="false">"https://www.openstreetmap.org/?mlat="&amp;MID(A539,1,9)&amp;"&amp;mlon="&amp;MID(B539,1,8)&amp;"#map=18/"&amp;MID(A539,1,9)&amp;"/"&amp;MID(B539,1,8)</f>
        <v>https://www.openstreetmap.org/?mlat=53.10181&amp;mlon=8.89811#map=18/53.10181/8.89811</v>
      </c>
      <c r="M539" s="9" t="str">
        <f aca="false">"https://opentopomap.org/#marker=17/"&amp;MID(A539,1,9)&amp;"/"&amp;MID(B539,1,8)</f>
        <v>https://opentopomap.org/#marker=17/53.10181/8.89811</v>
      </c>
    </row>
    <row r="540" customFormat="false" ht="14.15" hidden="false" customHeight="true" outlineLevel="0" collapsed="false">
      <c r="A540" s="8" t="s">
        <v>2395</v>
      </c>
      <c r="B540" s="8" t="s">
        <v>2396</v>
      </c>
      <c r="C540" s="15" t="s">
        <v>2397</v>
      </c>
      <c r="D540" s="9" t="str">
        <f aca="false">"Rockwinkel "&amp;F540</f>
        <v>Rockwinkel 135a</v>
      </c>
      <c r="E540" s="9" t="str">
        <f aca="false">G540&amp;", "&amp;H540&amp;", "&amp;I540</f>
        <v>Boschen, Wilh., Zimmermann</v>
      </c>
      <c r="F540" s="16" t="s">
        <v>2374</v>
      </c>
      <c r="G540" s="9" t="s">
        <v>961</v>
      </c>
      <c r="H540" s="9" t="s">
        <v>216</v>
      </c>
      <c r="I540" s="9" t="s">
        <v>137</v>
      </c>
      <c r="J540" s="9"/>
      <c r="K540" s="8" t="s">
        <v>2398</v>
      </c>
      <c r="L540" s="9" t="str">
        <f aca="false">"https://www.openstreetmap.org/?mlat="&amp;MID(A540,1,9)&amp;"&amp;mlon="&amp;MID(B540,1,8)&amp;"#map=18/"&amp;MID(A540,1,9)&amp;"/"&amp;MID(B540,1,8)</f>
        <v>https://www.openstreetmap.org/?mlat=53.101759&amp;mlon=8.898107#map=18/53.101759/8.898107</v>
      </c>
      <c r="M540" s="9" t="str">
        <f aca="false">"https://opentopomap.org/#marker=17/"&amp;MID(A540,1,9)&amp;"/"&amp;MID(B540,1,8)</f>
        <v>https://opentopomap.org/#marker=17/53.101759/8.898107</v>
      </c>
    </row>
    <row r="541" customFormat="false" ht="14.15" hidden="false" customHeight="true" outlineLevel="0" collapsed="false">
      <c r="A541" s="8" t="s">
        <v>2395</v>
      </c>
      <c r="B541" s="8" t="s">
        <v>2396</v>
      </c>
      <c r="C541" s="15" t="s">
        <v>2397</v>
      </c>
      <c r="D541" s="9" t="str">
        <f aca="false">"Rockwinkel "&amp;F541</f>
        <v>Rockwinkel 135a</v>
      </c>
      <c r="E541" s="9" t="str">
        <f aca="false">G541&amp;", "&amp;H541&amp;", "&amp;I541</f>
        <v>Denker, Chr., Arbeiter</v>
      </c>
      <c r="F541" s="16" t="s">
        <v>2374</v>
      </c>
      <c r="G541" s="9" t="s">
        <v>941</v>
      </c>
      <c r="H541" s="9" t="s">
        <v>242</v>
      </c>
      <c r="I541" s="9" t="s">
        <v>94</v>
      </c>
      <c r="J541" s="9"/>
      <c r="K541" s="8" t="s">
        <v>2398</v>
      </c>
      <c r="L541" s="9" t="str">
        <f aca="false">"https://www.openstreetmap.org/?mlat="&amp;MID(A541,1,9)&amp;"&amp;mlon="&amp;MID(B541,1,8)&amp;"#map=18/"&amp;MID(A541,1,9)&amp;"/"&amp;MID(B541,1,8)</f>
        <v>https://www.openstreetmap.org/?mlat=53.101759&amp;mlon=8.898107#map=18/53.101759/8.898107</v>
      </c>
      <c r="M541" s="9" t="str">
        <f aca="false">"https://opentopomap.org/#marker=17/"&amp;MID(A541,1,9)&amp;"/"&amp;MID(B541,1,8)</f>
        <v>https://opentopomap.org/#marker=17/53.101759/8.898107</v>
      </c>
    </row>
    <row r="542" customFormat="false" ht="14.15" hidden="false" customHeight="true" outlineLevel="0" collapsed="false">
      <c r="A542" s="8" t="s">
        <v>2185</v>
      </c>
      <c r="B542" s="8" t="s">
        <v>2399</v>
      </c>
      <c r="C542" s="15" t="s">
        <v>2400</v>
      </c>
      <c r="D542" s="9" t="str">
        <f aca="false">"Rockwinkel "&amp;F542</f>
        <v>Rockwinkel 135a</v>
      </c>
      <c r="E542" s="9" t="str">
        <f aca="false">G542&amp;", "&amp;H542&amp;", "&amp;I542</f>
        <v>Kossens, Joh. Hinr., Schneider</v>
      </c>
      <c r="F542" s="16" t="s">
        <v>2374</v>
      </c>
      <c r="G542" s="9" t="s">
        <v>943</v>
      </c>
      <c r="H542" s="9" t="s">
        <v>642</v>
      </c>
      <c r="I542" s="9" t="s">
        <v>734</v>
      </c>
      <c r="J542" s="9"/>
      <c r="K542" s="8" t="s">
        <v>2401</v>
      </c>
      <c r="L542" s="9" t="str">
        <f aca="false">"https://www.openstreetmap.org/?mlat="&amp;MID(A542,1,9)&amp;"&amp;mlon="&amp;MID(B542,1,8)&amp;"#map=18/"&amp;MID(A542,1,9)&amp;"/"&amp;MID(B542,1,8)</f>
        <v>https://www.openstreetmap.org/?mlat=53.101587&amp;mlon=8.898103#map=18/53.101587/8.898103</v>
      </c>
      <c r="M542" s="9" t="str">
        <f aca="false">"https://opentopomap.org/#marker=17/"&amp;MID(A542,1,9)&amp;"/"&amp;MID(B542,1,8)</f>
        <v>https://opentopomap.org/#marker=17/53.101587/8.898103</v>
      </c>
    </row>
    <row r="543" customFormat="false" ht="14.15" hidden="false" customHeight="true" outlineLevel="0" collapsed="false">
      <c r="A543" s="8" t="s">
        <v>2185</v>
      </c>
      <c r="B543" s="8" t="s">
        <v>2399</v>
      </c>
      <c r="C543" s="15" t="s">
        <v>2400</v>
      </c>
      <c r="D543" s="9" t="str">
        <f aca="false">"Rockwinkel "&amp;F543</f>
        <v>Rockwinkel 135a</v>
      </c>
      <c r="E543" s="9" t="str">
        <f aca="false">G543&amp;", "&amp;H543&amp;", "&amp;I543</f>
        <v>Müller, Joh., Wwe.</v>
      </c>
      <c r="F543" s="16" t="s">
        <v>2374</v>
      </c>
      <c r="G543" s="9" t="s">
        <v>162</v>
      </c>
      <c r="H543" s="9" t="s">
        <v>143</v>
      </c>
      <c r="I543" s="9" t="s">
        <v>91</v>
      </c>
      <c r="J543" s="9"/>
      <c r="K543" s="8" t="s">
        <v>2401</v>
      </c>
      <c r="L543" s="9" t="str">
        <f aca="false">"https://www.openstreetmap.org/?mlat="&amp;MID(A543,1,9)&amp;"&amp;mlon="&amp;MID(B543,1,8)&amp;"#map=18/"&amp;MID(A543,1,9)&amp;"/"&amp;MID(B543,1,8)</f>
        <v>https://www.openstreetmap.org/?mlat=53.101587&amp;mlon=8.898103#map=18/53.101587/8.898103</v>
      </c>
      <c r="M543" s="9" t="str">
        <f aca="false">"https://opentopomap.org/#marker=17/"&amp;MID(A543,1,9)&amp;"/"&amp;MID(B543,1,8)</f>
        <v>https://opentopomap.org/#marker=17/53.101587/8.898103</v>
      </c>
    </row>
    <row r="544" customFormat="false" ht="14.15" hidden="false" customHeight="true" outlineLevel="0" collapsed="false">
      <c r="A544" s="8" t="s">
        <v>2402</v>
      </c>
      <c r="B544" s="8" t="s">
        <v>2403</v>
      </c>
      <c r="C544" s="15" t="s">
        <v>2404</v>
      </c>
      <c r="D544" s="9" t="str">
        <f aca="false">"Rockwinkel "&amp;F544</f>
        <v>Rockwinkel 135a</v>
      </c>
      <c r="E544" s="9" t="str">
        <f aca="false">G544&amp;", "&amp;I544</f>
        <v>Otterstedt, Wwe.</v>
      </c>
      <c r="F544" s="16" t="s">
        <v>2374</v>
      </c>
      <c r="G544" s="9" t="s">
        <v>2305</v>
      </c>
      <c r="H544" s="9"/>
      <c r="I544" s="9" t="s">
        <v>91</v>
      </c>
      <c r="J544" s="9"/>
      <c r="K544" s="8" t="s">
        <v>2405</v>
      </c>
      <c r="L544" s="9" t="str">
        <f aca="false">"https://www.openstreetmap.org/?mlat="&amp;MID(A544,1,9)&amp;"&amp;mlon="&amp;MID(B544,1,8)&amp;"#map=18/"&amp;MID(A544,1,9)&amp;"/"&amp;MID(B544,1,8)</f>
        <v>https://www.openstreetmap.org/?mlat=53.101271&amp;mlon=8.897968#map=18/53.101271/8.897968</v>
      </c>
      <c r="M544" s="9" t="str">
        <f aca="false">"https://opentopomap.org/#marker=17/"&amp;MID(A544,1,9)&amp;"/"&amp;MID(B544,1,8)</f>
        <v>https://opentopomap.org/#marker=17/53.101271/8.897968</v>
      </c>
    </row>
    <row r="545" customFormat="false" ht="14.15" hidden="false" customHeight="true" outlineLevel="0" collapsed="false">
      <c r="A545" s="8" t="s">
        <v>2402</v>
      </c>
      <c r="B545" s="8" t="s">
        <v>2403</v>
      </c>
      <c r="C545" s="15" t="s">
        <v>2404</v>
      </c>
      <c r="D545" s="9" t="str">
        <f aca="false">"Rockwinkel "&amp;F545</f>
        <v>Rockwinkel 135a</v>
      </c>
      <c r="E545" s="9" t="str">
        <f aca="false">G545&amp;", "&amp;H545&amp;", "&amp;I545</f>
        <v>Schomaker, Herm., Arbeiter</v>
      </c>
      <c r="F545" s="16" t="s">
        <v>2374</v>
      </c>
      <c r="G545" s="9" t="s">
        <v>2406</v>
      </c>
      <c r="H545" s="9" t="s">
        <v>409</v>
      </c>
      <c r="I545" s="9" t="s">
        <v>94</v>
      </c>
      <c r="J545" s="9"/>
      <c r="K545" s="8" t="s">
        <v>2405</v>
      </c>
      <c r="L545" s="9" t="str">
        <f aca="false">"https://www.openstreetmap.org/?mlat="&amp;MID(A545,1,9)&amp;"&amp;mlon="&amp;MID(B545,1,8)&amp;"#map=18/"&amp;MID(A545,1,9)&amp;"/"&amp;MID(B545,1,8)</f>
        <v>https://www.openstreetmap.org/?mlat=53.101271&amp;mlon=8.897968#map=18/53.101271/8.897968</v>
      </c>
      <c r="M545" s="9" t="str">
        <f aca="false">"https://opentopomap.org/#marker=17/"&amp;MID(A545,1,9)&amp;"/"&amp;MID(B545,1,8)</f>
        <v>https://opentopomap.org/#marker=17/53.101271/8.897968</v>
      </c>
    </row>
    <row r="546" customFormat="false" ht="14.15" hidden="false" customHeight="true" outlineLevel="0" collapsed="false">
      <c r="A546" s="8" t="s">
        <v>2407</v>
      </c>
      <c r="B546" s="8" t="s">
        <v>2408</v>
      </c>
      <c r="C546" s="15" t="s">
        <v>2409</v>
      </c>
      <c r="D546" s="9" t="str">
        <f aca="false">"Rockwinkel "&amp;F546</f>
        <v>Rockwinkel 135a</v>
      </c>
      <c r="E546" s="9" t="str">
        <f aca="false">G546&amp;", "&amp;H546&amp;", "&amp;I546</f>
        <v>Seifert, W., Hauptzollamtsassistent a. D.</v>
      </c>
      <c r="F546" s="16" t="s">
        <v>2374</v>
      </c>
      <c r="G546" s="9" t="s">
        <v>2410</v>
      </c>
      <c r="H546" s="9" t="s">
        <v>559</v>
      </c>
      <c r="I546" s="9" t="s">
        <v>2411</v>
      </c>
      <c r="J546" s="9"/>
      <c r="K546" s="8" t="s">
        <v>2412</v>
      </c>
      <c r="L546" s="9" t="str">
        <f aca="false">"https://www.openstreetmap.org/?mlat="&amp;MID(A546,1,9)&amp;"&amp;mlon="&amp;MID(B546,1,8)&amp;"#map=18/"&amp;MID(A546,1,9)&amp;"/"&amp;MID(B546,1,8)</f>
        <v>https://www.openstreetmap.org/?mlat=53.100819&amp;mlon=8.897764#map=18/53.100819/8.897764</v>
      </c>
      <c r="M546" s="9" t="str">
        <f aca="false">"https://opentopomap.org/#marker=17/"&amp;MID(A546,1,9)&amp;"/"&amp;MID(B546,1,8)</f>
        <v>https://opentopomap.org/#marker=17/53.100819/8.897764</v>
      </c>
    </row>
    <row r="547" customFormat="false" ht="14.15" hidden="false" customHeight="true" outlineLevel="0" collapsed="false">
      <c r="A547" s="8" t="s">
        <v>2413</v>
      </c>
      <c r="B547" s="8" t="s">
        <v>2414</v>
      </c>
      <c r="C547" s="15" t="s">
        <v>2415</v>
      </c>
      <c r="D547" s="9" t="str">
        <f aca="false">"Rockwinkel "&amp;F547</f>
        <v>Rockwinkel 135a</v>
      </c>
      <c r="E547" s="9" t="str">
        <f aca="false">G547&amp;", "&amp;H547&amp;", "&amp;I547</f>
        <v>Hasemann, H., Maurer</v>
      </c>
      <c r="F547" s="16" t="s">
        <v>2374</v>
      </c>
      <c r="G547" s="9" t="s">
        <v>2416</v>
      </c>
      <c r="H547" s="9" t="s">
        <v>109</v>
      </c>
      <c r="I547" s="9" t="s">
        <v>727</v>
      </c>
      <c r="J547" s="9"/>
      <c r="K547" s="8" t="s">
        <v>2417</v>
      </c>
      <c r="L547" s="9" t="str">
        <f aca="false">"https://www.openstreetmap.org/?mlat="&amp;MID(A547,1,9)&amp;"&amp;mlon="&amp;MID(B547,1,8)&amp;"#map=18/"&amp;MID(A547,1,9)&amp;"/"&amp;MID(B547,1,8)</f>
        <v>https://www.openstreetmap.org/?mlat=53.100369&amp;mlon=8.897786#map=18/53.100369/8.897786</v>
      </c>
      <c r="M547" s="9" t="str">
        <f aca="false">"https://opentopomap.org/#marker=17/"&amp;MID(A547,1,9)&amp;"/"&amp;MID(B547,1,8)</f>
        <v>https://opentopomap.org/#marker=17/53.100369/8.897786</v>
      </c>
    </row>
    <row r="548" customFormat="false" ht="14.15" hidden="false" customHeight="true" outlineLevel="0" collapsed="false">
      <c r="A548" s="8" t="s">
        <v>2418</v>
      </c>
      <c r="B548" s="8" t="s">
        <v>2419</v>
      </c>
      <c r="C548" s="15" t="s">
        <v>2420</v>
      </c>
      <c r="D548" s="9" t="str">
        <f aca="false">"Rockwinkel "&amp;F548</f>
        <v>Rockwinkel 135a</v>
      </c>
      <c r="E548" s="9" t="str">
        <f aca="false">G548&amp;", "&amp;H548&amp;", "&amp;I548</f>
        <v>Gerdes, D., Arbeiter</v>
      </c>
      <c r="F548" s="16" t="s">
        <v>2374</v>
      </c>
      <c r="G548" s="9" t="s">
        <v>1917</v>
      </c>
      <c r="H548" s="9" t="s">
        <v>263</v>
      </c>
      <c r="I548" s="9" t="s">
        <v>94</v>
      </c>
      <c r="J548" s="9"/>
      <c r="K548" s="8" t="s">
        <v>2421</v>
      </c>
      <c r="L548" s="9" t="str">
        <f aca="false">"https://www.openstreetmap.org/?mlat="&amp;MID(A548,1,9)&amp;"&amp;mlon="&amp;MID(B548,1,8)&amp;"#map=18/"&amp;MID(A548,1,9)&amp;"/"&amp;MID(B548,1,8)</f>
        <v>https://www.openstreetmap.org/?mlat=53.10051&amp;mlon=8.897558#map=18/53.10051/8.897558</v>
      </c>
      <c r="M548" s="9" t="str">
        <f aca="false">"https://opentopomap.org/#marker=17/"&amp;MID(A548,1,9)&amp;"/"&amp;MID(B548,1,8)</f>
        <v>https://opentopomap.org/#marker=17/53.10051/8.897558</v>
      </c>
    </row>
    <row r="549" customFormat="false" ht="14.15" hidden="false" customHeight="true" outlineLevel="0" collapsed="false">
      <c r="A549" s="8" t="s">
        <v>2422</v>
      </c>
      <c r="B549" s="8" t="s">
        <v>2423</v>
      </c>
      <c r="C549" s="15" t="s">
        <v>2424</v>
      </c>
      <c r="D549" s="9" t="str">
        <f aca="false">"Rockwinkel "&amp;F549</f>
        <v>Rockwinkel 135a</v>
      </c>
      <c r="E549" s="9" t="str">
        <f aca="false">G549&amp;", "&amp;H549&amp;", "&amp;I549</f>
        <v>Heuer, Alb., Arbeiter</v>
      </c>
      <c r="F549" s="16" t="s">
        <v>2374</v>
      </c>
      <c r="G549" s="9" t="s">
        <v>1835</v>
      </c>
      <c r="H549" s="9" t="s">
        <v>841</v>
      </c>
      <c r="I549" s="9" t="s">
        <v>94</v>
      </c>
      <c r="J549" s="9"/>
      <c r="K549" s="8" t="s">
        <v>2425</v>
      </c>
      <c r="L549" s="9" t="str">
        <f aca="false">"https://www.openstreetmap.org/?mlat="&amp;MID(A549,1,9)&amp;"&amp;mlon="&amp;MID(B549,1,8)&amp;"#map=18/"&amp;MID(A549,1,9)&amp;"/"&amp;MID(B549,1,8)</f>
        <v>https://www.openstreetmap.org/?mlat=53.10017&amp;mlon=8.89742#map=18/53.10017/8.89742</v>
      </c>
      <c r="M549" s="9" t="str">
        <f aca="false">"https://opentopomap.org/#marker=17/"&amp;MID(A549,1,9)&amp;"/"&amp;MID(B549,1,8)</f>
        <v>https://opentopomap.org/#marker=17/53.10017/8.89742</v>
      </c>
    </row>
    <row r="550" customFormat="false" ht="14.15" hidden="false" customHeight="true" outlineLevel="0" collapsed="false">
      <c r="A550" s="0"/>
      <c r="B550" s="0"/>
      <c r="C550" s="9" t="s">
        <v>2426</v>
      </c>
      <c r="D550" s="9" t="str">
        <f aca="false">"Rockwinkel "&amp;F550</f>
        <v>Rockwinkel 135a</v>
      </c>
      <c r="E550" s="9" t="str">
        <f aca="false">G550&amp;", "&amp;H550&amp;", "&amp;I550</f>
        <v>Boschen, Diedr., Zimmermann</v>
      </c>
      <c r="F550" s="16" t="s">
        <v>2374</v>
      </c>
      <c r="G550" s="9" t="s">
        <v>961</v>
      </c>
      <c r="H550" s="9" t="s">
        <v>96</v>
      </c>
      <c r="I550" s="9" t="s">
        <v>137</v>
      </c>
      <c r="J550" s="9"/>
      <c r="K550" s="0"/>
    </row>
    <row r="551" customFormat="false" ht="14.15" hidden="false" customHeight="true" outlineLevel="0" collapsed="false">
      <c r="A551" s="0"/>
      <c r="B551" s="0"/>
      <c r="C551" s="9" t="s">
        <v>2427</v>
      </c>
      <c r="D551" s="9" t="str">
        <f aca="false">"Rockwinkel "&amp;F551</f>
        <v>Rockwinkel 135a</v>
      </c>
      <c r="E551" s="9" t="str">
        <f aca="false">G551&amp;", "&amp;H551&amp;", "&amp;I551</f>
        <v>Kramer, Lür, Arbeiter</v>
      </c>
      <c r="F551" s="16" t="s">
        <v>2374</v>
      </c>
      <c r="G551" s="9" t="s">
        <v>2428</v>
      </c>
      <c r="H551" s="9" t="s">
        <v>145</v>
      </c>
      <c r="I551" s="9" t="s">
        <v>94</v>
      </c>
      <c r="J551" s="9"/>
      <c r="K551" s="0"/>
    </row>
    <row r="552" customFormat="false" ht="14.15" hidden="false" customHeight="true" outlineLevel="0" collapsed="false">
      <c r="A552" s="0"/>
      <c r="B552" s="0"/>
      <c r="C552" s="9" t="s">
        <v>2426</v>
      </c>
      <c r="D552" s="9" t="str">
        <f aca="false">"Rockwinkel "&amp;F552</f>
        <v>Rockwinkel 135a</v>
      </c>
      <c r="E552" s="9" t="str">
        <f aca="false">G552&amp;", "&amp;H552&amp;", "&amp;I552</f>
        <v>Rosenbrock, Fr., Arbeiter</v>
      </c>
      <c r="F552" s="16" t="s">
        <v>2374</v>
      </c>
      <c r="G552" s="9" t="s">
        <v>1463</v>
      </c>
      <c r="H552" s="9" t="s">
        <v>130</v>
      </c>
      <c r="I552" s="9" t="s">
        <v>94</v>
      </c>
      <c r="J552" s="9"/>
      <c r="K552" s="0"/>
    </row>
    <row r="553" customFormat="false" ht="14.15" hidden="false" customHeight="true" outlineLevel="0" collapsed="false">
      <c r="A553" s="8" t="s">
        <v>2429</v>
      </c>
      <c r="B553" s="8" t="s">
        <v>2430</v>
      </c>
      <c r="C553" s="15" t="s">
        <v>2431</v>
      </c>
      <c r="D553" s="9" t="str">
        <f aca="false">"Rockwinkel "&amp;F553</f>
        <v>Rockwinkel 143</v>
      </c>
      <c r="E553" s="9" t="str">
        <f aca="false">G553&amp;", "&amp;H553&amp;", "&amp;I553</f>
        <v>Hegener, Ernst Otto, Bäcker</v>
      </c>
      <c r="F553" s="16" t="n">
        <v>143</v>
      </c>
      <c r="G553" s="9" t="s">
        <v>2432</v>
      </c>
      <c r="H553" s="9" t="s">
        <v>2433</v>
      </c>
      <c r="I553" s="9" t="s">
        <v>250</v>
      </c>
      <c r="J553" s="9"/>
      <c r="K553" s="8" t="s">
        <v>2434</v>
      </c>
      <c r="L553" s="9" t="str">
        <f aca="false">"https://www.openstreetmap.org/?mlat="&amp;MID(A553,1,9)&amp;"&amp;mlon="&amp;MID(B553,1,8)&amp;"#map=18/"&amp;MID(A553,1,9)&amp;"/"&amp;MID(B553,1,8)</f>
        <v>https://www.openstreetmap.org/?mlat=53.098489&amp;mlon=8.897164#map=18/53.098489/8.897164</v>
      </c>
      <c r="M553" s="9" t="str">
        <f aca="false">"https://opentopomap.org/#marker=17/"&amp;MID(A553,1,9)&amp;"/"&amp;MID(B553,1,8)</f>
        <v>https://opentopomap.org/#marker=17/53.098489/8.897164</v>
      </c>
    </row>
    <row r="554" customFormat="false" ht="14.15" hidden="false" customHeight="true" outlineLevel="0" collapsed="false">
      <c r="A554" s="8" t="s">
        <v>2429</v>
      </c>
      <c r="B554" s="8" t="s">
        <v>2430</v>
      </c>
      <c r="C554" s="15" t="s">
        <v>2431</v>
      </c>
      <c r="D554" s="9" t="str">
        <f aca="false">"Rockwinkel "&amp;F554</f>
        <v>Rockwinkel 143</v>
      </c>
      <c r="E554" s="9" t="str">
        <f aca="false">G554&amp;", "&amp;H554&amp;", "&amp;I554</f>
        <v>Wohlers, Herm., Wwe.</v>
      </c>
      <c r="F554" s="16" t="n">
        <v>143</v>
      </c>
      <c r="G554" s="9" t="s">
        <v>2435</v>
      </c>
      <c r="H554" s="9" t="s">
        <v>409</v>
      </c>
      <c r="I554" s="9" t="s">
        <v>91</v>
      </c>
      <c r="J554" s="9"/>
      <c r="K554" s="8" t="s">
        <v>2434</v>
      </c>
      <c r="L554" s="9" t="str">
        <f aca="false">"https://www.openstreetmap.org/?mlat="&amp;MID(A554,1,9)&amp;"&amp;mlon="&amp;MID(B554,1,8)&amp;"#map=18/"&amp;MID(A554,1,9)&amp;"/"&amp;MID(B554,1,8)</f>
        <v>https://www.openstreetmap.org/?mlat=53.098489&amp;mlon=8.897164#map=18/53.098489/8.897164</v>
      </c>
      <c r="M554" s="9" t="str">
        <f aca="false">"https://opentopomap.org/#marker=17/"&amp;MID(A554,1,9)&amp;"/"&amp;MID(B554,1,8)</f>
        <v>https://opentopomap.org/#marker=17/53.098489/8.897164</v>
      </c>
    </row>
    <row r="555" customFormat="false" ht="14.15" hidden="false" customHeight="true" outlineLevel="0" collapsed="false">
      <c r="A555" s="8" t="s">
        <v>2436</v>
      </c>
      <c r="B555" s="8" t="s">
        <v>2437</v>
      </c>
      <c r="C555" s="15" t="s">
        <v>2438</v>
      </c>
      <c r="D555" s="9" t="str">
        <f aca="false">"Rockwinkel "&amp;F555</f>
        <v>Rockwinkel 143a</v>
      </c>
      <c r="E555" s="9" t="str">
        <f aca="false">G555&amp;", "&amp;H555&amp;", "&amp;I555</f>
        <v>Brüning, W., Wwe.</v>
      </c>
      <c r="F555" s="16" t="s">
        <v>2439</v>
      </c>
      <c r="G555" s="9" t="s">
        <v>517</v>
      </c>
      <c r="H555" s="9" t="s">
        <v>559</v>
      </c>
      <c r="I555" s="9" t="s">
        <v>91</v>
      </c>
      <c r="J555" s="9"/>
      <c r="K555" s="8" t="s">
        <v>2440</v>
      </c>
      <c r="L555" s="9" t="str">
        <f aca="false">"https://www.openstreetmap.org/?mlat="&amp;MID(A555,1,9)&amp;"&amp;mlon="&amp;MID(B555,1,8)&amp;"#map=18/"&amp;MID(A555,1,9)&amp;"/"&amp;MID(B555,1,8)</f>
        <v>https://www.openstreetmap.org/?mlat=53.09857&amp;mlon=8.89737#map=18/53.09857/8.89737</v>
      </c>
      <c r="M555" s="9" t="str">
        <f aca="false">"https://opentopomap.org/#marker=17/"&amp;MID(A555,1,9)&amp;"/"&amp;MID(B555,1,8)</f>
        <v>https://opentopomap.org/#marker=17/53.09857/8.89737</v>
      </c>
    </row>
    <row r="556" customFormat="false" ht="14.15" hidden="false" customHeight="true" outlineLevel="0" collapsed="false">
      <c r="A556" s="8" t="s">
        <v>2441</v>
      </c>
      <c r="B556" s="8" t="s">
        <v>2442</v>
      </c>
      <c r="C556" s="15" t="s">
        <v>2443</v>
      </c>
      <c r="D556" s="9" t="str">
        <f aca="false">"Rockwinkel "&amp;F556</f>
        <v>Rockwinkel 144</v>
      </c>
      <c r="E556" s="9" t="str">
        <f aca="false">G556&amp;", "&amp;H556&amp;", "&amp;I556</f>
        <v>Gröne, J. D., Landmann</v>
      </c>
      <c r="F556" s="16" t="n">
        <v>144</v>
      </c>
      <c r="G556" s="9" t="s">
        <v>1594</v>
      </c>
      <c r="H556" s="9" t="s">
        <v>169</v>
      </c>
      <c r="I556" s="9" t="s">
        <v>164</v>
      </c>
      <c r="J556" s="9"/>
      <c r="K556" s="8" t="s">
        <v>2444</v>
      </c>
      <c r="L556" s="9" t="str">
        <f aca="false">"https://www.openstreetmap.org/?mlat="&amp;MID(A556,1,9)&amp;"&amp;mlon="&amp;MID(B556,1,8)&amp;"#map=18/"&amp;MID(A556,1,9)&amp;"/"&amp;MID(B556,1,8)</f>
        <v>https://www.openstreetmap.org/?mlat=53.0987&amp;mlon=8.89791#map=18/53.0987/8.89791</v>
      </c>
      <c r="M556" s="9" t="str">
        <f aca="false">"https://opentopomap.org/#marker=17/"&amp;MID(A556,1,9)&amp;"/"&amp;MID(B556,1,8)</f>
        <v>https://opentopomap.org/#marker=17/53.0987/8.89791</v>
      </c>
    </row>
    <row r="557" customFormat="false" ht="14.15" hidden="false" customHeight="true" outlineLevel="0" collapsed="false">
      <c r="A557" s="8" t="s">
        <v>919</v>
      </c>
      <c r="B557" s="8" t="s">
        <v>2445</v>
      </c>
      <c r="C557" s="15" t="s">
        <v>2446</v>
      </c>
      <c r="D557" s="9" t="str">
        <f aca="false">"Rockwinkel "&amp;F557</f>
        <v>Rockwinkel 145</v>
      </c>
      <c r="E557" s="9" t="str">
        <f aca="false">G557&amp;", "&amp;H557&amp;", "&amp;I557</f>
        <v>Gerken, H., Arbeiter</v>
      </c>
      <c r="F557" s="16" t="n">
        <v>145</v>
      </c>
      <c r="G557" s="9" t="s">
        <v>2447</v>
      </c>
      <c r="H557" s="9" t="s">
        <v>109</v>
      </c>
      <c r="I557" s="9" t="s">
        <v>94</v>
      </c>
      <c r="J557" s="9"/>
      <c r="K557" s="8" t="s">
        <v>2448</v>
      </c>
      <c r="L557" s="9" t="str">
        <f aca="false">"https://www.openstreetmap.org/?mlat="&amp;MID(A557,1,9)&amp;"&amp;mlon="&amp;MID(B557,1,8)&amp;"#map=18/"&amp;MID(A557,1,9)&amp;"/"&amp;MID(B557,1,8)</f>
        <v>https://www.openstreetmap.org/?mlat=53.09803&amp;mlon=8.899149#map=18/53.09803/8.899149</v>
      </c>
      <c r="M557" s="9" t="str">
        <f aca="false">"https://opentopomap.org/#marker=17/"&amp;MID(A557,1,9)&amp;"/"&amp;MID(B557,1,8)</f>
        <v>https://opentopomap.org/#marker=17/53.09803/8.899149</v>
      </c>
    </row>
    <row r="558" customFormat="false" ht="14.15" hidden="false" customHeight="true" outlineLevel="0" collapsed="false">
      <c r="A558" s="8" t="s">
        <v>2449</v>
      </c>
      <c r="B558" s="8" t="s">
        <v>2450</v>
      </c>
      <c r="C558" s="15" t="s">
        <v>2451</v>
      </c>
      <c r="D558" s="9" t="str">
        <f aca="false">"Rockwinkel "&amp;F558</f>
        <v>Rockwinkel 145a</v>
      </c>
      <c r="E558" s="9" t="str">
        <f aca="false">G558&amp;", "&amp;H558&amp;", "&amp;I558</f>
        <v>Osmers, Friedr., Arbeiter</v>
      </c>
      <c r="F558" s="16" t="s">
        <v>2452</v>
      </c>
      <c r="G558" s="9" t="s">
        <v>303</v>
      </c>
      <c r="H558" s="9" t="s">
        <v>483</v>
      </c>
      <c r="I558" s="9" t="s">
        <v>94</v>
      </c>
      <c r="J558" s="9"/>
      <c r="K558" s="8" t="s">
        <v>2453</v>
      </c>
      <c r="L558" s="9" t="str">
        <f aca="false">"https://www.openstreetmap.org/?mlat="&amp;MID(A558,1,9)&amp;"&amp;mlon="&amp;MID(B558,1,8)&amp;"#map=18/"&amp;MID(A558,1,9)&amp;"/"&amp;MID(B558,1,8)</f>
        <v>https://www.openstreetmap.org/?mlat=53.097838&amp;mlon=8.89935#map=18/53.097838/8.89935</v>
      </c>
      <c r="M558" s="9" t="str">
        <f aca="false">"https://opentopomap.org/#marker=17/"&amp;MID(A558,1,9)&amp;"/"&amp;MID(B558,1,8)</f>
        <v>https://opentopomap.org/#marker=17/53.097838/8.89935</v>
      </c>
    </row>
    <row r="559" customFormat="false" ht="14.15" hidden="false" customHeight="true" outlineLevel="0" collapsed="false">
      <c r="A559" s="8" t="s">
        <v>2454</v>
      </c>
      <c r="B559" s="8" t="s">
        <v>2455</v>
      </c>
      <c r="C559" s="15" t="s">
        <v>2456</v>
      </c>
      <c r="D559" s="9" t="str">
        <f aca="false">"Rockwinkel "&amp;F559</f>
        <v>Rockwinkel 145b</v>
      </c>
      <c r="E559" s="9" t="str">
        <f aca="false">G559&amp;", "&amp;H559&amp;", "&amp;I559</f>
        <v>Boschen, Daniel, Zimmermann</v>
      </c>
      <c r="F559" s="16" t="s">
        <v>2457</v>
      </c>
      <c r="G559" s="9" t="s">
        <v>961</v>
      </c>
      <c r="H559" s="9" t="s">
        <v>163</v>
      </c>
      <c r="I559" s="9" t="s">
        <v>137</v>
      </c>
      <c r="J559" s="9"/>
      <c r="K559" s="8" t="s">
        <v>2458</v>
      </c>
      <c r="L559" s="9" t="str">
        <f aca="false">"https://www.openstreetmap.org/?mlat="&amp;MID(A559,1,9)&amp;"&amp;mlon="&amp;MID(B559,1,8)&amp;"#map=18/"&amp;MID(A559,1,9)&amp;"/"&amp;MID(B559,1,8)</f>
        <v>https://www.openstreetmap.org/?mlat=53.097938&amp;mlon=8.899257#map=18/53.097938/8.899257</v>
      </c>
      <c r="M559" s="9" t="str">
        <f aca="false">"https://opentopomap.org/#marker=17/"&amp;MID(A559,1,9)&amp;"/"&amp;MID(B559,1,8)</f>
        <v>https://opentopomap.org/#marker=17/53.097938/8.899257</v>
      </c>
    </row>
    <row r="560" customFormat="false" ht="14.15" hidden="false" customHeight="true" outlineLevel="0" collapsed="false">
      <c r="A560" s="8" t="s">
        <v>2459</v>
      </c>
      <c r="B560" s="8" t="s">
        <v>2460</v>
      </c>
      <c r="C560" s="15" t="s">
        <v>2461</v>
      </c>
      <c r="D560" s="9" t="str">
        <f aca="false">"Rockwinkel "&amp;F560</f>
        <v>Rockwinkel 145c</v>
      </c>
      <c r="E560" s="9" t="str">
        <f aca="false">G560&amp;", "&amp;H560&amp;", "&amp;I560</f>
        <v>Grieme, Heinr., Arbeiter</v>
      </c>
      <c r="F560" s="16" t="s">
        <v>2462</v>
      </c>
      <c r="G560" s="9" t="s">
        <v>2463</v>
      </c>
      <c r="H560" s="9" t="s">
        <v>102</v>
      </c>
      <c r="I560" s="9" t="s">
        <v>94</v>
      </c>
      <c r="J560" s="9"/>
      <c r="K560" s="8" t="s">
        <v>2464</v>
      </c>
      <c r="L560" s="9" t="str">
        <f aca="false">"https://www.openstreetmap.org/?mlat="&amp;MID(A560,1,9)&amp;"&amp;mlon="&amp;MID(B560,1,8)&amp;"#map=18/"&amp;MID(A560,1,9)&amp;"/"&amp;MID(B560,1,8)</f>
        <v>https://www.openstreetmap.org/?mlat=53.097792&amp;mlon=8.899408#map=18/53.097792/8.899408</v>
      </c>
      <c r="M560" s="9" t="str">
        <f aca="false">"https://opentopomap.org/#marker=17/"&amp;MID(A560,1,9)&amp;"/"&amp;MID(B560,1,8)</f>
        <v>https://opentopomap.org/#marker=17/53.097792/8.899408</v>
      </c>
    </row>
    <row r="561" customFormat="false" ht="14.15" hidden="false" customHeight="true" outlineLevel="0" collapsed="false">
      <c r="A561" s="8" t="s">
        <v>2465</v>
      </c>
      <c r="B561" s="8" t="s">
        <v>2466</v>
      </c>
      <c r="C561" s="15" t="s">
        <v>2467</v>
      </c>
      <c r="D561" s="9" t="str">
        <f aca="false">"Rockwinkel "&amp;F561</f>
        <v>Rockwinkel 145d</v>
      </c>
      <c r="E561" s="9" t="str">
        <f aca="false">G561&amp;", "&amp;H561&amp;", "&amp;I561</f>
        <v>Wagschal, Heinr. W., Arbeiter</v>
      </c>
      <c r="F561" s="16" t="s">
        <v>2468</v>
      </c>
      <c r="G561" s="9" t="s">
        <v>463</v>
      </c>
      <c r="H561" s="9" t="s">
        <v>2469</v>
      </c>
      <c r="I561" s="9" t="s">
        <v>94</v>
      </c>
      <c r="J561" s="9"/>
      <c r="K561" s="8" t="s">
        <v>2470</v>
      </c>
      <c r="L561" s="9" t="str">
        <f aca="false">"https://www.openstreetmap.org/?mlat="&amp;MID(A561,1,9)&amp;"&amp;mlon="&amp;MID(B561,1,8)&amp;"#map=18/"&amp;MID(A561,1,9)&amp;"/"&amp;MID(B561,1,8)</f>
        <v>https://www.openstreetmap.org/?mlat=53.097986&amp;mlon=8.899198#map=18/53.097986/8.899198</v>
      </c>
      <c r="M561" s="9" t="str">
        <f aca="false">"https://opentopomap.org/#marker=17/"&amp;MID(A561,1,9)&amp;"/"&amp;MID(B561,1,8)</f>
        <v>https://opentopomap.org/#marker=17/53.097986/8.899198</v>
      </c>
    </row>
    <row r="562" customFormat="false" ht="14.15" hidden="false" customHeight="true" outlineLevel="0" collapsed="false">
      <c r="A562" s="8" t="s">
        <v>2471</v>
      </c>
      <c r="B562" s="8" t="s">
        <v>2472</v>
      </c>
      <c r="C562" s="15" t="s">
        <v>2473</v>
      </c>
      <c r="D562" s="9" t="str">
        <f aca="false">"Rockwinkel "&amp;F562</f>
        <v>Rockwinkel 145e</v>
      </c>
      <c r="E562" s="9" t="str">
        <f aca="false">G562&amp;", "&amp;H562&amp;", "&amp;I562</f>
        <v>Esselmann, Joh., Arbeiter</v>
      </c>
      <c r="F562" s="16" t="s">
        <v>2474</v>
      </c>
      <c r="G562" s="9" t="s">
        <v>2475</v>
      </c>
      <c r="H562" s="9" t="s">
        <v>143</v>
      </c>
      <c r="I562" s="9" t="s">
        <v>94</v>
      </c>
      <c r="J562" s="9"/>
      <c r="K562" s="8" t="s">
        <v>2476</v>
      </c>
      <c r="L562" s="9" t="str">
        <f aca="false">"https://www.openstreetmap.org/?mlat="&amp;MID(A562,1,9)&amp;"&amp;mlon="&amp;MID(B562,1,8)&amp;"#map=18/"&amp;MID(A562,1,9)&amp;"/"&amp;MID(B562,1,8)</f>
        <v>https://www.openstreetmap.org/?mlat=53.097889&amp;mlon=8.899306#map=18/53.097889/8.899306</v>
      </c>
      <c r="M562" s="9" t="str">
        <f aca="false">"https://opentopomap.org/#marker=17/"&amp;MID(A562,1,9)&amp;"/"&amp;MID(B562,1,8)</f>
        <v>https://opentopomap.org/#marker=17/53.097889/8.899306</v>
      </c>
    </row>
    <row r="563" customFormat="false" ht="14.15" hidden="false" customHeight="true" outlineLevel="0" collapsed="false">
      <c r="A563" s="8" t="s">
        <v>2477</v>
      </c>
      <c r="B563" s="8" t="s">
        <v>2478</v>
      </c>
      <c r="C563" s="15" t="s">
        <v>2479</v>
      </c>
      <c r="D563" s="9" t="str">
        <f aca="false">"Rockwinkel "&amp;F563</f>
        <v>Rockwinkel 146</v>
      </c>
      <c r="E563" s="9" t="str">
        <f aca="false">G563&amp;", "&amp;H563&amp;", "&amp;I563</f>
        <v>Böcker, Ernst, Arbeiter</v>
      </c>
      <c r="F563" s="16" t="n">
        <v>146</v>
      </c>
      <c r="G563" s="9" t="s">
        <v>1807</v>
      </c>
      <c r="H563" s="9" t="s">
        <v>1562</v>
      </c>
      <c r="I563" s="9" t="s">
        <v>94</v>
      </c>
      <c r="J563" s="9"/>
      <c r="K563" s="8" t="s">
        <v>2480</v>
      </c>
      <c r="L563" s="9" t="str">
        <f aca="false">"https://www.openstreetmap.org/?mlat="&amp;MID(A563,1,9)&amp;"&amp;mlon="&amp;MID(B563,1,8)&amp;"#map=18/"&amp;MID(A563,1,9)&amp;"/"&amp;MID(B563,1,8)</f>
        <v>https://www.openstreetmap.org/?mlat=53.099912&amp;mlon=8.902633#map=18/53.099912/8.902633</v>
      </c>
      <c r="M563" s="9" t="str">
        <f aca="false">"https://opentopomap.org/#marker=17/"&amp;MID(A563,1,9)&amp;"/"&amp;MID(B563,1,8)</f>
        <v>https://opentopomap.org/#marker=17/53.099912/8.902633</v>
      </c>
    </row>
    <row r="564" customFormat="false" ht="14.15" hidden="false" customHeight="true" outlineLevel="0" collapsed="false">
      <c r="A564" s="8" t="s">
        <v>2481</v>
      </c>
      <c r="B564" s="8" t="s">
        <v>2482</v>
      </c>
      <c r="C564" s="15" t="s">
        <v>2483</v>
      </c>
      <c r="D564" s="9" t="str">
        <f aca="false">"Rockwinkel "&amp;F564</f>
        <v>Rockwinkel 147</v>
      </c>
      <c r="E564" s="9" t="str">
        <f aca="false">G564&amp;", "&amp;H564&amp;", "&amp;I564</f>
        <v>Elmers, H., Maurer</v>
      </c>
      <c r="F564" s="16" t="n">
        <v>147</v>
      </c>
      <c r="G564" s="9" t="s">
        <v>1585</v>
      </c>
      <c r="H564" s="9" t="s">
        <v>109</v>
      </c>
      <c r="I564" s="9" t="s">
        <v>727</v>
      </c>
      <c r="J564" s="9"/>
      <c r="K564" s="8" t="s">
        <v>2484</v>
      </c>
      <c r="L564" s="9" t="str">
        <f aca="false">"https://www.openstreetmap.org/?mlat="&amp;MID(A564,1,9)&amp;"&amp;mlon="&amp;MID(B564,1,8)&amp;"#map=18/"&amp;MID(A564,1,9)&amp;"/"&amp;MID(B564,1,8)</f>
        <v>https://www.openstreetmap.org/?mlat=53.0998&amp;mlon=8.90227#map=18/53.0998/8.90227</v>
      </c>
      <c r="M564" s="9" t="str">
        <f aca="false">"https://opentopomap.org/#marker=17/"&amp;MID(A564,1,9)&amp;"/"&amp;MID(B564,1,8)</f>
        <v>https://opentopomap.org/#marker=17/53.0998/8.90227</v>
      </c>
    </row>
    <row r="565" customFormat="false" ht="14.15" hidden="false" customHeight="true" outlineLevel="0" collapsed="false">
      <c r="A565" s="8" t="s">
        <v>2481</v>
      </c>
      <c r="B565" s="8" t="s">
        <v>2482</v>
      </c>
      <c r="C565" s="15" t="s">
        <v>2483</v>
      </c>
      <c r="D565" s="9" t="str">
        <f aca="false">"Rockwinkel "&amp;F565</f>
        <v>Rockwinkel 147</v>
      </c>
      <c r="E565" s="9" t="str">
        <f aca="false">G565&amp;", "&amp;H565&amp;", "&amp;I565</f>
        <v>Stürke, H., Arbeiter</v>
      </c>
      <c r="F565" s="16" t="n">
        <v>147</v>
      </c>
      <c r="G565" s="9" t="s">
        <v>325</v>
      </c>
      <c r="H565" s="9" t="s">
        <v>109</v>
      </c>
      <c r="I565" s="9" t="s">
        <v>94</v>
      </c>
      <c r="J565" s="9"/>
      <c r="K565" s="8" t="s">
        <v>2484</v>
      </c>
      <c r="L565" s="9" t="str">
        <f aca="false">"https://www.openstreetmap.org/?mlat="&amp;MID(A565,1,9)&amp;"&amp;mlon="&amp;MID(B565,1,8)&amp;"#map=18/"&amp;MID(A565,1,9)&amp;"/"&amp;MID(B565,1,8)</f>
        <v>https://www.openstreetmap.org/?mlat=53.0998&amp;mlon=8.90227#map=18/53.0998/8.90227</v>
      </c>
      <c r="M565" s="9" t="str">
        <f aca="false">"https://opentopomap.org/#marker=17/"&amp;MID(A565,1,9)&amp;"/"&amp;MID(B565,1,8)</f>
        <v>https://opentopomap.org/#marker=17/53.0998/8.90227</v>
      </c>
    </row>
    <row r="566" customFormat="false" ht="14.15" hidden="false" customHeight="true" outlineLevel="0" collapsed="false">
      <c r="A566" s="8" t="s">
        <v>2485</v>
      </c>
      <c r="B566" s="8" t="s">
        <v>2486</v>
      </c>
      <c r="C566" s="15" t="s">
        <v>2487</v>
      </c>
      <c r="D566" s="9" t="str">
        <f aca="false">"Rockwinkel "&amp;F566</f>
        <v>Rockwinkel 148</v>
      </c>
      <c r="E566" s="9" t="str">
        <f aca="false">G566&amp;", "&amp;H566&amp;", "&amp;I566</f>
        <v>Pestrup, Bernhard, Wwe.</v>
      </c>
      <c r="F566" s="16" t="n">
        <v>148</v>
      </c>
      <c r="G566" s="9" t="s">
        <v>2488</v>
      </c>
      <c r="H566" s="9" t="s">
        <v>822</v>
      </c>
      <c r="I566" s="9" t="s">
        <v>91</v>
      </c>
      <c r="J566" s="9"/>
      <c r="K566" s="8" t="s">
        <v>2489</v>
      </c>
      <c r="L566" s="9" t="str">
        <f aca="false">"https://www.openstreetmap.org/?mlat="&amp;MID(A566,1,9)&amp;"&amp;mlon="&amp;MID(B566,1,8)&amp;"#map=18/"&amp;MID(A566,1,9)&amp;"/"&amp;MID(B566,1,8)</f>
        <v>https://www.openstreetmap.org/?mlat=53.09968&amp;mlon=8.901846#map=18/53.09968/8.901846</v>
      </c>
      <c r="M566" s="9" t="str">
        <f aca="false">"https://opentopomap.org/#marker=17/"&amp;MID(A566,1,9)&amp;"/"&amp;MID(B566,1,8)</f>
        <v>https://opentopomap.org/#marker=17/53.09968/8.901846</v>
      </c>
    </row>
    <row r="567" customFormat="false" ht="14.15" hidden="false" customHeight="true" outlineLevel="0" collapsed="false">
      <c r="A567" s="8" t="s">
        <v>2490</v>
      </c>
      <c r="B567" s="8" t="s">
        <v>2491</v>
      </c>
      <c r="C567" s="15" t="s">
        <v>2492</v>
      </c>
      <c r="D567" s="9" t="str">
        <f aca="false">"Rockwinkel "&amp;F567</f>
        <v>Rockwinkel 148A</v>
      </c>
      <c r="E567" s="9" t="str">
        <f aca="false">G567&amp;", "&amp;H567&amp;", "&amp;I567</f>
        <v>Holdt, F., Schuhmacher</v>
      </c>
      <c r="F567" s="16" t="s">
        <v>2493</v>
      </c>
      <c r="G567" s="9" t="s">
        <v>2494</v>
      </c>
      <c r="H567" s="9" t="s">
        <v>116</v>
      </c>
      <c r="I567" s="9" t="s">
        <v>532</v>
      </c>
      <c r="J567" s="9"/>
      <c r="K567" s="8" t="s">
        <v>2495</v>
      </c>
      <c r="L567" s="9" t="str">
        <f aca="false">"https://www.openstreetmap.org/?mlat="&amp;MID(A567,1,9)&amp;"&amp;mlon="&amp;MID(B567,1,8)&amp;"#map=18/"&amp;MID(A567,1,9)&amp;"/"&amp;MID(B567,1,8)</f>
        <v>https://www.openstreetmap.org/?mlat=53.099568&amp;mlon=8.90141#map=18/53.099568/8.90141</v>
      </c>
      <c r="M567" s="9" t="str">
        <f aca="false">"https://opentopomap.org/#marker=17/"&amp;MID(A567,1,9)&amp;"/"&amp;MID(B567,1,8)</f>
        <v>https://opentopomap.org/#marker=17/53.099568/8.90141</v>
      </c>
    </row>
    <row r="568" customFormat="false" ht="14.15" hidden="false" customHeight="true" outlineLevel="0" collapsed="false">
      <c r="A568" s="8" t="s">
        <v>2496</v>
      </c>
      <c r="B568" s="8" t="s">
        <v>2497</v>
      </c>
      <c r="C568" s="15" t="s">
        <v>2498</v>
      </c>
      <c r="D568" s="9" t="str">
        <f aca="false">"Rockwinkel "&amp;F568</f>
        <v>Rockwinkel 148b</v>
      </c>
      <c r="E568" s="9" t="str">
        <f aca="false">G568&amp;", "&amp;H568&amp;", "&amp;I568</f>
        <v>Wiese, J. R., Gendarm a. D.</v>
      </c>
      <c r="F568" s="16" t="s">
        <v>2499</v>
      </c>
      <c r="G568" s="9" t="s">
        <v>2500</v>
      </c>
      <c r="H568" s="9" t="s">
        <v>2501</v>
      </c>
      <c r="I568" s="9" t="s">
        <v>2502</v>
      </c>
      <c r="J568" s="9"/>
      <c r="K568" s="8" t="s">
        <v>2503</v>
      </c>
      <c r="L568" s="9" t="str">
        <f aca="false">"https://www.openstreetmap.org/?mlat="&amp;MID(A568,1,9)&amp;"&amp;mlon="&amp;MID(B568,1,8)&amp;"#map=18/"&amp;MID(A568,1,9)&amp;"/"&amp;MID(B568,1,8)</f>
        <v>https://www.openstreetmap.org/?mlat=53.09948&amp;mlon=8.90092#map=18/53.09948/8.90092</v>
      </c>
      <c r="M568" s="9" t="str">
        <f aca="false">"https://opentopomap.org/#marker=17/"&amp;MID(A568,1,9)&amp;"/"&amp;MID(B568,1,8)</f>
        <v>https://opentopomap.org/#marker=17/53.09948/8.90092</v>
      </c>
    </row>
    <row r="569" customFormat="false" ht="14.15" hidden="false" customHeight="true" outlineLevel="0" collapsed="false">
      <c r="A569" s="8" t="s">
        <v>2504</v>
      </c>
      <c r="B569" s="8" t="s">
        <v>2505</v>
      </c>
      <c r="C569" s="15" t="s">
        <v>2506</v>
      </c>
      <c r="D569" s="9" t="str">
        <f aca="false">"Rockwinkel "&amp;F569</f>
        <v>Rockwinkel 149</v>
      </c>
      <c r="E569" s="9" t="str">
        <f aca="false">G569&amp;", "&amp;H569&amp;", "&amp;I569</f>
        <v>Debbe, Fr., Korbmacher</v>
      </c>
      <c r="F569" s="16" t="n">
        <v>149</v>
      </c>
      <c r="G569" s="9" t="s">
        <v>457</v>
      </c>
      <c r="H569" s="9" t="s">
        <v>130</v>
      </c>
      <c r="I569" s="9" t="s">
        <v>1898</v>
      </c>
      <c r="J569" s="9"/>
      <c r="K569" s="8" t="s">
        <v>2507</v>
      </c>
      <c r="L569" s="9" t="str">
        <f aca="false">"https://www.openstreetmap.org/?mlat="&amp;MID(A569,1,9)&amp;"&amp;mlon="&amp;MID(B569,1,8)&amp;"#map=18/"&amp;MID(A569,1,9)&amp;"/"&amp;MID(B569,1,8)</f>
        <v>https://www.openstreetmap.org/?mlat=53.099008&amp;mlon=8.899065#map=18/53.099008/8.899065</v>
      </c>
      <c r="M569" s="9" t="str">
        <f aca="false">"https://opentopomap.org/#marker=17/"&amp;MID(A569,1,9)&amp;"/"&amp;MID(B569,1,8)</f>
        <v>https://opentopomap.org/#marker=17/53.099008/8.899065</v>
      </c>
    </row>
    <row r="570" customFormat="false" ht="14.15" hidden="false" customHeight="true" outlineLevel="0" collapsed="false">
      <c r="A570" s="8" t="s">
        <v>2508</v>
      </c>
      <c r="B570" s="8" t="s">
        <v>2509</v>
      </c>
      <c r="C570" s="15" t="s">
        <v>2510</v>
      </c>
      <c r="D570" s="9" t="str">
        <f aca="false">"Rockwinkel "&amp;F570</f>
        <v>Rockwinkel 149B</v>
      </c>
      <c r="E570" s="9" t="str">
        <f aca="false">G570&amp;", "&amp;H570&amp;", "&amp;I570</f>
        <v>Hoyer, Joh., Arbeiter</v>
      </c>
      <c r="F570" s="16" t="s">
        <v>2511</v>
      </c>
      <c r="G570" s="9" t="s">
        <v>1699</v>
      </c>
      <c r="H570" s="9" t="s">
        <v>143</v>
      </c>
      <c r="I570" s="9" t="s">
        <v>94</v>
      </c>
      <c r="J570" s="9"/>
      <c r="K570" s="8" t="s">
        <v>2512</v>
      </c>
      <c r="L570" s="9" t="str">
        <f aca="false">"https://www.openstreetmap.org/?mlat="&amp;MID(A570,1,9)&amp;"&amp;mlon="&amp;MID(B570,1,8)&amp;"#map=18/"&amp;MID(A570,1,9)&amp;"/"&amp;MID(B570,1,8)</f>
        <v>https://www.openstreetmap.org/?mlat=53.09905&amp;mlon=8.89924#map=18/53.09905/8.89924</v>
      </c>
      <c r="M570" s="9" t="str">
        <f aca="false">"https://opentopomap.org/#marker=17/"&amp;MID(A570,1,9)&amp;"/"&amp;MID(B570,1,8)</f>
        <v>https://opentopomap.org/#marker=17/53.09905/8.89924</v>
      </c>
    </row>
    <row r="571" customFormat="false" ht="14.15" hidden="false" customHeight="true" outlineLevel="0" collapsed="false">
      <c r="A571" s="8" t="s">
        <v>2513</v>
      </c>
      <c r="B571" s="8" t="s">
        <v>2514</v>
      </c>
      <c r="C571" s="15" t="s">
        <v>2515</v>
      </c>
      <c r="D571" s="9" t="str">
        <f aca="false">"Rockwinkel "&amp;F571</f>
        <v>Rockwinkel 149c</v>
      </c>
      <c r="E571" s="9" t="str">
        <f aca="false">G571&amp;", "&amp;H571&amp;", "&amp;I571</f>
        <v>Deer, Friedrich, Bote</v>
      </c>
      <c r="F571" s="16" t="s">
        <v>2516</v>
      </c>
      <c r="G571" s="9" t="s">
        <v>2517</v>
      </c>
      <c r="H571" s="9" t="s">
        <v>2518</v>
      </c>
      <c r="I571" s="9" t="s">
        <v>2519</v>
      </c>
      <c r="J571" s="9"/>
      <c r="K571" s="8" t="s">
        <v>2520</v>
      </c>
      <c r="L571" s="9" t="str">
        <f aca="false">"https://www.openstreetmap.org/?mlat="&amp;MID(A571,1,9)&amp;"&amp;mlon="&amp;MID(B571,1,8)&amp;"#map=18/"&amp;MID(A571,1,9)&amp;"/"&amp;MID(B571,1,8)</f>
        <v>https://www.openstreetmap.org/?mlat=53.09915&amp;mlon=8.89968#map=18/53.09915/8.89968</v>
      </c>
      <c r="M571" s="9" t="str">
        <f aca="false">"https://opentopomap.org/#marker=17/"&amp;MID(A571,1,9)&amp;"/"&amp;MID(B571,1,8)</f>
        <v>https://opentopomap.org/#marker=17/53.09915/8.89968</v>
      </c>
    </row>
    <row r="572" customFormat="false" ht="14.15" hidden="false" customHeight="true" outlineLevel="0" collapsed="false">
      <c r="A572" s="8" t="s">
        <v>2521</v>
      </c>
      <c r="B572" s="8" t="s">
        <v>2522</v>
      </c>
      <c r="C572" s="15" t="s">
        <v>2523</v>
      </c>
      <c r="D572" s="9" t="str">
        <f aca="false">"Rockwinkel "&amp;F572</f>
        <v>Rockwinkel 149D</v>
      </c>
      <c r="E572" s="9" t="str">
        <f aca="false">G572&amp;", "&amp;H572&amp;", "&amp;I572</f>
        <v>Schumacher, Hinr., Maurermeister</v>
      </c>
      <c r="F572" s="16" t="s">
        <v>2524</v>
      </c>
      <c r="G572" s="9" t="s">
        <v>215</v>
      </c>
      <c r="H572" s="9" t="s">
        <v>355</v>
      </c>
      <c r="I572" s="9" t="s">
        <v>361</v>
      </c>
      <c r="J572" s="9"/>
      <c r="K572" s="8" t="s">
        <v>2525</v>
      </c>
      <c r="L572" s="9" t="str">
        <f aca="false">"https://www.openstreetmap.org/?mlat="&amp;MID(A572,1,9)&amp;"&amp;mlon="&amp;MID(B572,1,8)&amp;"#map=18/"&amp;MID(A572,1,9)&amp;"/"&amp;MID(B572,1,8)</f>
        <v>https://www.openstreetmap.org/?mlat=53.099191&amp;mlon=8.899928#map=18/53.099191/8.899928</v>
      </c>
      <c r="M572" s="9" t="str">
        <f aca="false">"https://opentopomap.org/#marker=17/"&amp;MID(A572,1,9)&amp;"/"&amp;MID(B572,1,8)</f>
        <v>https://opentopomap.org/#marker=17/53.099191/8.899928</v>
      </c>
    </row>
    <row r="573" customFormat="false" ht="14.15" hidden="false" customHeight="true" outlineLevel="0" collapsed="false">
      <c r="A573" s="8" t="s">
        <v>2149</v>
      </c>
      <c r="B573" s="8" t="s">
        <v>2526</v>
      </c>
      <c r="C573" s="15" t="s">
        <v>2527</v>
      </c>
      <c r="D573" s="9" t="str">
        <f aca="false">"Rockwinkel "&amp;F573</f>
        <v>Rockwinkel 149e</v>
      </c>
      <c r="E573" s="9" t="str">
        <f aca="false">G573&amp;", "&amp;H573&amp;", "&amp;I573</f>
        <v>Heuer, Ferdinand, Gärtner</v>
      </c>
      <c r="F573" s="16" t="s">
        <v>2528</v>
      </c>
      <c r="G573" s="9" t="s">
        <v>1835</v>
      </c>
      <c r="H573" s="9" t="s">
        <v>865</v>
      </c>
      <c r="I573" s="9" t="s">
        <v>236</v>
      </c>
      <c r="J573" s="9"/>
      <c r="K573" s="8" t="s">
        <v>2529</v>
      </c>
      <c r="L573" s="9" t="str">
        <f aca="false">"https://www.openstreetmap.org/?mlat="&amp;MID(A573,1,9)&amp;"&amp;mlon="&amp;MID(B573,1,8)&amp;"#map=18/"&amp;MID(A573,1,9)&amp;"/"&amp;MID(B573,1,8)</f>
        <v>https://www.openstreetmap.org/?mlat=53.09923&amp;mlon=8.90013#map=18/53.09923/8.90013</v>
      </c>
      <c r="M573" s="9" t="str">
        <f aca="false">"https://opentopomap.org/#marker=17/"&amp;MID(A573,1,9)&amp;"/"&amp;MID(B573,1,8)</f>
        <v>https://opentopomap.org/#marker=17/53.09923/8.90013</v>
      </c>
    </row>
    <row r="574" customFormat="false" ht="14.15" hidden="false" customHeight="true" outlineLevel="0" collapsed="false">
      <c r="A574" s="8" t="s">
        <v>2530</v>
      </c>
      <c r="B574" s="8" t="s">
        <v>2531</v>
      </c>
      <c r="C574" s="15" t="s">
        <v>2532</v>
      </c>
      <c r="D574" s="9" t="str">
        <f aca="false">"Rockwinkel "&amp;F574</f>
        <v>Rockwinkel 149f</v>
      </c>
      <c r="E574" s="9" t="str">
        <f aca="false">G574&amp;", "&amp;H574&amp;", "&amp;I574</f>
        <v>Voigts, G. F., Wagenführer</v>
      </c>
      <c r="F574" s="16" t="s">
        <v>2533</v>
      </c>
      <c r="G574" s="9" t="s">
        <v>2534</v>
      </c>
      <c r="H574" s="9" t="s">
        <v>2033</v>
      </c>
      <c r="I574" s="9" t="s">
        <v>2535</v>
      </c>
      <c r="J574" s="9"/>
      <c r="K574" s="8" t="s">
        <v>2536</v>
      </c>
      <c r="L574" s="9" t="str">
        <f aca="false">"https://www.openstreetmap.org/?mlat="&amp;MID(A574,1,9)&amp;"&amp;mlon="&amp;MID(B574,1,8)&amp;"#map=18/"&amp;MID(A574,1,9)&amp;"/"&amp;MID(B574,1,8)</f>
        <v>https://www.openstreetmap.org/?mlat=53.099367&amp;mlon=8.900547#map=18/53.099367/8.900547</v>
      </c>
      <c r="M574" s="9" t="str">
        <f aca="false">"https://opentopomap.org/#marker=17/"&amp;MID(A574,1,9)&amp;"/"&amp;MID(B574,1,8)</f>
        <v>https://opentopomap.org/#marker=17/53.099367/8.900547</v>
      </c>
    </row>
    <row r="575" customFormat="false" ht="14.15" hidden="false" customHeight="true" outlineLevel="0" collapsed="false">
      <c r="A575" s="8" t="s">
        <v>2537</v>
      </c>
      <c r="B575" s="8" t="s">
        <v>2538</v>
      </c>
      <c r="C575" s="15" t="s">
        <v>2539</v>
      </c>
      <c r="D575" s="9" t="str">
        <f aca="false">"Rockwinkel am Achterdiek "&amp;F575</f>
        <v>Rockwinkel am Achterdiek 20</v>
      </c>
      <c r="E575" s="9" t="str">
        <f aca="false">G575&amp;", "&amp;H575&amp;", "&amp;I575</f>
        <v>Huxoll, Joh., Arbeiter</v>
      </c>
      <c r="F575" s="16" t="n">
        <v>20</v>
      </c>
      <c r="G575" s="9" t="s">
        <v>2540</v>
      </c>
      <c r="H575" s="9" t="s">
        <v>143</v>
      </c>
      <c r="I575" s="9" t="s">
        <v>94</v>
      </c>
      <c r="J575" s="9"/>
      <c r="K575" s="8" t="s">
        <v>2541</v>
      </c>
      <c r="L575" s="9" t="str">
        <f aca="false">"https://www.openstreetmap.org/?mlat="&amp;MID(A575,1,9)&amp;"&amp;mlon="&amp;MID(B575,1,8)&amp;"#map=18/"&amp;MID(A575,1,9)&amp;"/"&amp;MID(B575,1,8)</f>
        <v>https://www.openstreetmap.org/?mlat=53.09676&amp;mlon=8.8962#map=18/53.09676/8.8962</v>
      </c>
      <c r="M575" s="9" t="str">
        <f aca="false">"https://opentopomap.org/#marker=17/"&amp;MID(A575,1,9)&amp;"/"&amp;MID(B575,1,8)</f>
        <v>https://opentopomap.org/#marker=17/53.09676/8.8962</v>
      </c>
    </row>
    <row r="576" customFormat="false" ht="14.15" hidden="false" customHeight="true" outlineLevel="0" collapsed="false">
      <c r="A576" s="8" t="s">
        <v>2542</v>
      </c>
      <c r="B576" s="8" t="s">
        <v>2543</v>
      </c>
      <c r="C576" s="15" t="s">
        <v>2544</v>
      </c>
      <c r="D576" s="9" t="str">
        <f aca="false">"Rockwinkel am Achterdiek "&amp;F576</f>
        <v>Rockwinkel am Achterdiek 22</v>
      </c>
      <c r="E576" s="9" t="str">
        <f aca="false">G576&amp;", "&amp;H576&amp;", "&amp;I576</f>
        <v>Brenke, Max, Privatmann</v>
      </c>
      <c r="F576" s="16" t="n">
        <v>22</v>
      </c>
      <c r="G576" s="9" t="s">
        <v>2545</v>
      </c>
      <c r="H576" s="9" t="s">
        <v>2546</v>
      </c>
      <c r="I576" s="9" t="s">
        <v>310</v>
      </c>
      <c r="J576" s="9"/>
      <c r="K576" s="8" t="s">
        <v>2547</v>
      </c>
      <c r="L576" s="9" t="str">
        <f aca="false">"https://www.openstreetmap.org/?mlat="&amp;MID(A576,1,9)&amp;"&amp;mlon="&amp;MID(B576,1,8)&amp;"#map=18/"&amp;MID(A576,1,9)&amp;"/"&amp;MID(B576,1,8)</f>
        <v>https://www.openstreetmap.org/?mlat=53.09648&amp;mlon=8.896396#map=18/53.09648/8.896396</v>
      </c>
      <c r="M576" s="9" t="str">
        <f aca="false">"https://opentopomap.org/#marker=17/"&amp;MID(A576,1,9)&amp;"/"&amp;MID(B576,1,8)</f>
        <v>https://opentopomap.org/#marker=17/53.09648/8.896396</v>
      </c>
    </row>
    <row r="577" customFormat="false" ht="14.15" hidden="false" customHeight="true" outlineLevel="0" collapsed="false">
      <c r="A577" s="8" t="s">
        <v>2548</v>
      </c>
      <c r="B577" s="8" t="s">
        <v>2549</v>
      </c>
      <c r="C577" s="15" t="s">
        <v>2550</v>
      </c>
      <c r="D577" s="9" t="str">
        <f aca="false">"Rockwinkel am Achterdiek "&amp;F577</f>
        <v>Rockwinkel am Achterdiek 28</v>
      </c>
      <c r="E577" s="9" t="str">
        <f aca="false">G577&amp;", "&amp;H577&amp;", "&amp;I577</f>
        <v>Tesch, J. H., Gärtner</v>
      </c>
      <c r="F577" s="16" t="n">
        <v>28</v>
      </c>
      <c r="G577" s="9" t="s">
        <v>2551</v>
      </c>
      <c r="H577" s="9" t="s">
        <v>570</v>
      </c>
      <c r="I577" s="9" t="s">
        <v>236</v>
      </c>
      <c r="J577" s="9"/>
      <c r="K577" s="8" t="s">
        <v>2552</v>
      </c>
      <c r="L577" s="9" t="str">
        <f aca="false">"https://www.openstreetmap.org/?mlat="&amp;MID(A577,1,9)&amp;"&amp;mlon="&amp;MID(B577,1,8)&amp;"#map=18/"&amp;MID(A577,1,9)&amp;"/"&amp;MID(B577,1,8)</f>
        <v>https://www.openstreetmap.org/?mlat=53.095699&amp;mlon=8.896924#map=18/53.095699/8.896924</v>
      </c>
      <c r="M577" s="9" t="str">
        <f aca="false">"https://opentopomap.org/#marker=17/"&amp;MID(A577,1,9)&amp;"/"&amp;MID(B577,1,8)</f>
        <v>https://opentopomap.org/#marker=17/53.095699/8.896924</v>
      </c>
    </row>
    <row r="578" customFormat="false" ht="14.15" hidden="false" customHeight="true" outlineLevel="0" collapsed="false">
      <c r="A578" s="8" t="s">
        <v>2553</v>
      </c>
      <c r="B578" s="8" t="s">
        <v>2554</v>
      </c>
      <c r="C578" s="15" t="s">
        <v>2555</v>
      </c>
      <c r="D578" s="9" t="str">
        <f aca="false">"Rockwinkel am Achterdiek "&amp;F578</f>
        <v>Rockwinkel am Achterdiek 136</v>
      </c>
      <c r="E578" s="9" t="str">
        <f aca="false">G578&amp;", "&amp;H578&amp;", "&amp;I578</f>
        <v>Asendorf, H., Zimmermann</v>
      </c>
      <c r="F578" s="16" t="n">
        <v>136</v>
      </c>
      <c r="G578" s="9" t="s">
        <v>2556</v>
      </c>
      <c r="H578" s="9" t="s">
        <v>109</v>
      </c>
      <c r="I578" s="9" t="s">
        <v>137</v>
      </c>
      <c r="J578" s="9"/>
      <c r="K578" s="8" t="s">
        <v>2557</v>
      </c>
      <c r="L578" s="9" t="str">
        <f aca="false">"https://www.openstreetmap.org/?mlat="&amp;MID(A578,1,9)&amp;"&amp;mlon="&amp;MID(B578,1,8)&amp;"#map=18/"&amp;MID(A578,1,9)&amp;"/"&amp;MID(B578,1,8)</f>
        <v>https://www.openstreetmap.org/?mlat=53.08393&amp;mlon=8.90597#map=18/53.08393/8.90597</v>
      </c>
      <c r="M578" s="9" t="str">
        <f aca="false">"https://opentopomap.org/#marker=17/"&amp;MID(A578,1,9)&amp;"/"&amp;MID(B578,1,8)</f>
        <v>https://opentopomap.org/#marker=17/53.08393/8.90597</v>
      </c>
    </row>
    <row r="579" customFormat="false" ht="14.15" hidden="false" customHeight="true" outlineLevel="0" collapsed="false">
      <c r="A579" s="8" t="s">
        <v>2558</v>
      </c>
      <c r="B579" s="8" t="s">
        <v>2559</v>
      </c>
      <c r="C579" s="15" t="s">
        <v>2560</v>
      </c>
      <c r="D579" s="9" t="str">
        <f aca="false">"Rockwinkel am Achterdiek "&amp;F579</f>
        <v>Rockwinkel am Achterdiek 144</v>
      </c>
      <c r="E579" s="9" t="str">
        <f aca="false">G579&amp;", "&amp;H579&amp;", "&amp;I579</f>
        <v>Strombeck, H., Arbeiter</v>
      </c>
      <c r="F579" s="16" t="n">
        <v>144</v>
      </c>
      <c r="G579" s="9" t="s">
        <v>2561</v>
      </c>
      <c r="H579" s="9" t="s">
        <v>109</v>
      </c>
      <c r="I579" s="9" t="s">
        <v>94</v>
      </c>
      <c r="J579" s="9"/>
      <c r="K579" s="8" t="s">
        <v>2562</v>
      </c>
      <c r="L579" s="9" t="str">
        <f aca="false">"https://www.openstreetmap.org/?mlat="&amp;MID(A579,1,9)&amp;"&amp;mlon="&amp;MID(B579,1,8)&amp;"#map=18/"&amp;MID(A579,1,9)&amp;"/"&amp;MID(B579,1,8)</f>
        <v>https://www.openstreetmap.org/?mlat=53.082471&amp;mlon=8.907499#map=18/53.082471/8.907499</v>
      </c>
      <c r="M579" s="9" t="str">
        <f aca="false">"https://opentopomap.org/#marker=17/"&amp;MID(A579,1,9)&amp;"/"&amp;MID(B579,1,8)</f>
        <v>https://opentopomap.org/#marker=17/53.082471/8.907499</v>
      </c>
    </row>
    <row r="580" customFormat="false" ht="14.15" hidden="false" customHeight="true" outlineLevel="0" collapsed="false">
      <c r="A580" s="8" t="s">
        <v>2563</v>
      </c>
      <c r="B580" s="8" t="s">
        <v>2564</v>
      </c>
      <c r="C580" s="15" t="s">
        <v>2565</v>
      </c>
      <c r="D580" s="9" t="str">
        <f aca="false">"Rockwinkel am Achterdiek "&amp;F580</f>
        <v>Rockwinkel am Achterdiek 162</v>
      </c>
      <c r="E580" s="9" t="str">
        <f aca="false">G580&amp;", "&amp;H580&amp;", "&amp;I580</f>
        <v>Osmers, D., Landmann</v>
      </c>
      <c r="F580" s="16" t="n">
        <v>162</v>
      </c>
      <c r="G580" s="9" t="s">
        <v>303</v>
      </c>
      <c r="H580" s="9" t="s">
        <v>263</v>
      </c>
      <c r="I580" s="9" t="s">
        <v>164</v>
      </c>
      <c r="J580" s="9"/>
      <c r="K580" s="8" t="s">
        <v>2566</v>
      </c>
      <c r="L580" s="9" t="str">
        <f aca="false">"https://www.openstreetmap.org/?mlat="&amp;MID(A580,1,9)&amp;"&amp;mlon="&amp;MID(B580,1,8)&amp;"#map=18/"&amp;MID(A580,1,9)&amp;"/"&amp;MID(B580,1,8)</f>
        <v>https://www.openstreetmap.org/?mlat=53.079636&amp;mlon=8.910868#map=18/53.079636/8.910868</v>
      </c>
      <c r="M580" s="9" t="str">
        <f aca="false">"https://opentopomap.org/#marker=17/"&amp;MID(A580,1,9)&amp;"/"&amp;MID(B580,1,8)</f>
        <v>https://opentopomap.org/#marker=17/53.079636/8.910868</v>
      </c>
    </row>
    <row r="581" customFormat="false" ht="14.15" hidden="false" customHeight="true" outlineLevel="0" collapsed="false">
      <c r="A581" s="8" t="s">
        <v>2567</v>
      </c>
      <c r="B581" s="8" t="s">
        <v>2568</v>
      </c>
      <c r="C581" s="15" t="s">
        <v>2569</v>
      </c>
      <c r="D581" s="9" t="str">
        <f aca="false">"Rockwinkel am Achterdiek "&amp;F581</f>
        <v>Rockwinkel am Achterdiek 180</v>
      </c>
      <c r="E581" s="9" t="str">
        <f aca="false">G581&amp;", "&amp;H581&amp;", "&amp;I581</f>
        <v>Behrens, F. W., Landmann</v>
      </c>
      <c r="F581" s="16" t="n">
        <v>180</v>
      </c>
      <c r="G581" s="9" t="s">
        <v>142</v>
      </c>
      <c r="H581" s="9" t="s">
        <v>2570</v>
      </c>
      <c r="I581" s="9" t="s">
        <v>164</v>
      </c>
      <c r="J581" s="9"/>
      <c r="K581" s="8" t="s">
        <v>2571</v>
      </c>
      <c r="L581" s="9" t="str">
        <f aca="false">"https://www.openstreetmap.org/?mlat="&amp;MID(A581,1,9)&amp;"&amp;mlon="&amp;MID(B581,1,8)&amp;"#map=18/"&amp;MID(A581,1,9)&amp;"/"&amp;MID(B581,1,8)</f>
        <v>https://www.openstreetmap.org/?mlat=53.078796&amp;mlon=8.911543#map=18/53.078796/8.911543</v>
      </c>
      <c r="M581" s="9" t="str">
        <f aca="false">"https://opentopomap.org/#marker=17/"&amp;MID(A581,1,9)&amp;"/"&amp;MID(B581,1,8)</f>
        <v>https://opentopomap.org/#marker=17/53.078796/8.911543</v>
      </c>
    </row>
    <row r="582" customFormat="false" ht="14.15" hidden="false" customHeight="true" outlineLevel="0" collapsed="false">
      <c r="A582" s="8" t="s">
        <v>2422</v>
      </c>
      <c r="B582" s="8" t="s">
        <v>2423</v>
      </c>
      <c r="C582" s="15" t="s">
        <v>2424</v>
      </c>
      <c r="D582" s="9" t="str">
        <f aca="false">"Rockwinkel am Rüten "&amp;F582</f>
        <v>Rockwinkel am Rüten 11</v>
      </c>
      <c r="E582" s="9" t="str">
        <f aca="false">G582&amp;", "&amp;H582&amp;", "&amp;I582</f>
        <v>Heuer, Alb., Arbeiter</v>
      </c>
      <c r="F582" s="16" t="n">
        <v>11</v>
      </c>
      <c r="G582" s="9" t="s">
        <v>1835</v>
      </c>
      <c r="H582" s="9" t="s">
        <v>841</v>
      </c>
      <c r="I582" s="9" t="s">
        <v>94</v>
      </c>
      <c r="J582" s="9"/>
      <c r="K582" s="8" t="s">
        <v>2425</v>
      </c>
      <c r="L582" s="9" t="str">
        <f aca="false">"https://www.openstreetmap.org/?mlat="&amp;MID(A582,1,9)&amp;"&amp;mlon="&amp;MID(B582,1,8)&amp;"#map=18/"&amp;MID(A582,1,9)&amp;"/"&amp;MID(B582,1,8)</f>
        <v>https://www.openstreetmap.org/?mlat=53.10017&amp;mlon=8.89742#map=18/53.10017/8.89742</v>
      </c>
      <c r="M582" s="9" t="str">
        <f aca="false">"https://opentopomap.org/#marker=17/"&amp;MID(A582,1,9)&amp;"/"&amp;MID(B582,1,8)</f>
        <v>https://opentopomap.org/#marker=17/53.10017/8.89742</v>
      </c>
    </row>
    <row r="583" customFormat="false" ht="14.15" hidden="false" customHeight="true" outlineLevel="0" collapsed="false">
      <c r="A583" s="8" t="s">
        <v>2413</v>
      </c>
      <c r="B583" s="8" t="s">
        <v>2414</v>
      </c>
      <c r="C583" s="15" t="s">
        <v>2415</v>
      </c>
      <c r="D583" s="9" t="str">
        <f aca="false">"Rockwinkel am Rüten "&amp;F583</f>
        <v>Rockwinkel am Rüten 13</v>
      </c>
      <c r="E583" s="9" t="str">
        <f aca="false">G583&amp;", "&amp;H583&amp;", "&amp;I583</f>
        <v>Hasemann, H., Maurer</v>
      </c>
      <c r="F583" s="16" t="n">
        <v>13</v>
      </c>
      <c r="G583" s="9" t="s">
        <v>2416</v>
      </c>
      <c r="H583" s="9" t="s">
        <v>109</v>
      </c>
      <c r="I583" s="9" t="s">
        <v>727</v>
      </c>
      <c r="J583" s="9"/>
      <c r="K583" s="8" t="s">
        <v>2417</v>
      </c>
      <c r="L583" s="9" t="str">
        <f aca="false">"https://www.openstreetmap.org/?mlat="&amp;MID(A583,1,9)&amp;"&amp;mlon="&amp;MID(B583,1,8)&amp;"#map=18/"&amp;MID(A583,1,9)&amp;"/"&amp;MID(B583,1,8)</f>
        <v>https://www.openstreetmap.org/?mlat=53.100369&amp;mlon=8.897786#map=18/53.100369/8.897786</v>
      </c>
      <c r="M583" s="9" t="str">
        <f aca="false">"https://opentopomap.org/#marker=17/"&amp;MID(A583,1,9)&amp;"/"&amp;MID(B583,1,8)</f>
        <v>https://opentopomap.org/#marker=17/53.100369/8.897786</v>
      </c>
    </row>
    <row r="584" customFormat="false" ht="14.15" hidden="false" customHeight="true" outlineLevel="0" collapsed="false">
      <c r="A584" s="8" t="s">
        <v>2413</v>
      </c>
      <c r="B584" s="8" t="s">
        <v>2414</v>
      </c>
      <c r="C584" s="15" t="s">
        <v>2415</v>
      </c>
      <c r="D584" s="9" t="str">
        <f aca="false">"Rockwinkel am Rüten "&amp;F584</f>
        <v>Rockwinkel am Rüten 13</v>
      </c>
      <c r="E584" s="9" t="str">
        <f aca="false">G584&amp;", "&amp;H584&amp;", "&amp;I584</f>
        <v>Jehs, J., Gärtner</v>
      </c>
      <c r="F584" s="16" t="n">
        <v>13</v>
      </c>
      <c r="G584" s="9" t="s">
        <v>2572</v>
      </c>
      <c r="H584" s="9" t="s">
        <v>150</v>
      </c>
      <c r="I584" s="9" t="s">
        <v>236</v>
      </c>
      <c r="J584" s="9"/>
      <c r="K584" s="8" t="s">
        <v>2417</v>
      </c>
      <c r="L584" s="9" t="str">
        <f aca="false">"https://www.openstreetmap.org/?mlat="&amp;MID(A584,1,9)&amp;"&amp;mlon="&amp;MID(B584,1,8)&amp;"#map=18/"&amp;MID(A584,1,9)&amp;"/"&amp;MID(B584,1,8)</f>
        <v>https://www.openstreetmap.org/?mlat=53.100369&amp;mlon=8.897786#map=18/53.100369/8.897786</v>
      </c>
      <c r="M584" s="9" t="str">
        <f aca="false">"https://opentopomap.org/#marker=17/"&amp;MID(A584,1,9)&amp;"/"&amp;MID(B584,1,8)</f>
        <v>https://opentopomap.org/#marker=17/53.100369/8.897786</v>
      </c>
    </row>
    <row r="585" customFormat="false" ht="14.15" hidden="false" customHeight="true" outlineLevel="0" collapsed="false">
      <c r="A585" s="8" t="s">
        <v>2413</v>
      </c>
      <c r="B585" s="8" t="s">
        <v>2414</v>
      </c>
      <c r="C585" s="15" t="s">
        <v>2415</v>
      </c>
      <c r="D585" s="9" t="str">
        <f aca="false">"Rockwinkel am Rüten "&amp;F585</f>
        <v>Rockwinkel am Rüten 13</v>
      </c>
      <c r="E585" s="9" t="str">
        <f aca="false">G585&amp;", "&amp;H585&amp;", "&amp;I585</f>
        <v>Viohl, J., Arbeiter</v>
      </c>
      <c r="F585" s="16" t="n">
        <v>13</v>
      </c>
      <c r="G585" s="9" t="s">
        <v>2573</v>
      </c>
      <c r="H585" s="9" t="s">
        <v>150</v>
      </c>
      <c r="I585" s="9" t="s">
        <v>94</v>
      </c>
      <c r="J585" s="9"/>
      <c r="K585" s="8" t="s">
        <v>2417</v>
      </c>
      <c r="L585" s="9" t="str">
        <f aca="false">"https://www.openstreetmap.org/?mlat="&amp;MID(A585,1,9)&amp;"&amp;mlon="&amp;MID(B585,1,8)&amp;"#map=18/"&amp;MID(A585,1,9)&amp;"/"&amp;MID(B585,1,8)</f>
        <v>https://www.openstreetmap.org/?mlat=53.100369&amp;mlon=8.897786#map=18/53.100369/8.897786</v>
      </c>
      <c r="M585" s="9" t="str">
        <f aca="false">"https://opentopomap.org/#marker=17/"&amp;MID(A585,1,9)&amp;"/"&amp;MID(B585,1,8)</f>
        <v>https://opentopomap.org/#marker=17/53.100369/8.897786</v>
      </c>
    </row>
    <row r="586" customFormat="false" ht="14.15" hidden="false" customHeight="true" outlineLevel="0" collapsed="false">
      <c r="A586" s="8" t="s">
        <v>2418</v>
      </c>
      <c r="B586" s="8" t="s">
        <v>2419</v>
      </c>
      <c r="C586" s="15" t="s">
        <v>2420</v>
      </c>
      <c r="D586" s="9" t="str">
        <f aca="false">"Rockwinkel am Rüten "&amp;F586</f>
        <v>Rockwinkel am Rüten 15</v>
      </c>
      <c r="E586" s="9" t="str">
        <f aca="false">G586&amp;", "&amp;H586&amp;", "&amp;I586</f>
        <v>Gerdes, Diedr., Arbeiter</v>
      </c>
      <c r="F586" s="16" t="n">
        <v>15</v>
      </c>
      <c r="G586" s="9" t="s">
        <v>1917</v>
      </c>
      <c r="H586" s="9" t="s">
        <v>96</v>
      </c>
      <c r="I586" s="9" t="s">
        <v>94</v>
      </c>
      <c r="J586" s="9"/>
      <c r="K586" s="8" t="s">
        <v>2421</v>
      </c>
      <c r="L586" s="9" t="str">
        <f aca="false">"https://www.openstreetmap.org/?mlat="&amp;MID(A586,1,9)&amp;"&amp;mlon="&amp;MID(B586,1,8)&amp;"#map=18/"&amp;MID(A586,1,9)&amp;"/"&amp;MID(B586,1,8)</f>
        <v>https://www.openstreetmap.org/?mlat=53.10051&amp;mlon=8.897558#map=18/53.10051/8.897558</v>
      </c>
      <c r="M586" s="9" t="str">
        <f aca="false">"https://opentopomap.org/#marker=17/"&amp;MID(A586,1,9)&amp;"/"&amp;MID(B586,1,8)</f>
        <v>https://opentopomap.org/#marker=17/53.10051/8.897558</v>
      </c>
    </row>
    <row r="587" customFormat="false" ht="14.15" hidden="false" customHeight="true" outlineLevel="0" collapsed="false">
      <c r="C587" s="9" t="s">
        <v>2426</v>
      </c>
      <c r="D587" s="9" t="str">
        <f aca="false">"Rockwinkel am Rüten "&amp;F587</f>
        <v>Rockwinkel am Rüten 17</v>
      </c>
      <c r="E587" s="9" t="str">
        <f aca="false">G587&amp;", "&amp;H587&amp;", "&amp;I587</f>
        <v>Rosenbrock, Fr., Arbeiter</v>
      </c>
      <c r="F587" s="16" t="n">
        <v>17</v>
      </c>
      <c r="G587" s="9" t="s">
        <v>1463</v>
      </c>
      <c r="H587" s="9" t="s">
        <v>130</v>
      </c>
      <c r="I587" s="9" t="s">
        <v>94</v>
      </c>
      <c r="J587" s="9"/>
    </row>
    <row r="588" customFormat="false" ht="14.15" hidden="false" customHeight="true" outlineLevel="0" collapsed="false">
      <c r="A588" s="8" t="s">
        <v>2407</v>
      </c>
      <c r="B588" s="8" t="s">
        <v>2408</v>
      </c>
      <c r="C588" s="15" t="s">
        <v>2409</v>
      </c>
      <c r="D588" s="9" t="str">
        <f aca="false">"Rockwinkel am Rüten "&amp;F588</f>
        <v>Rockwinkel am Rüten 19</v>
      </c>
      <c r="E588" s="9" t="str">
        <f aca="false">G588&amp;", "&amp;H588&amp;", "&amp;I588</f>
        <v>Seifert, W., Hauptzollamtsassistent a. D.</v>
      </c>
      <c r="F588" s="16" t="n">
        <v>19</v>
      </c>
      <c r="G588" s="9" t="s">
        <v>2410</v>
      </c>
      <c r="H588" s="9" t="s">
        <v>559</v>
      </c>
      <c r="I588" s="9" t="s">
        <v>2411</v>
      </c>
      <c r="J588" s="9"/>
      <c r="K588" s="8" t="s">
        <v>2412</v>
      </c>
      <c r="L588" s="9" t="str">
        <f aca="false">"https://www.openstreetmap.org/?mlat="&amp;MID(A588,1,9)&amp;"&amp;mlon="&amp;MID(B588,1,8)&amp;"#map=18/"&amp;MID(A588,1,9)&amp;"/"&amp;MID(B588,1,8)</f>
        <v>https://www.openstreetmap.org/?mlat=53.100819&amp;mlon=8.897764#map=18/53.100819/8.897764</v>
      </c>
      <c r="M588" s="9" t="str">
        <f aca="false">"https://opentopomap.org/#marker=17/"&amp;MID(A588,1,9)&amp;"/"&amp;MID(B588,1,8)</f>
        <v>https://opentopomap.org/#marker=17/53.100819/8.897764</v>
      </c>
    </row>
    <row r="589" customFormat="false" ht="14.15" hidden="false" customHeight="true" outlineLevel="0" collapsed="false">
      <c r="A589" s="8" t="s">
        <v>2402</v>
      </c>
      <c r="B589" s="8" t="s">
        <v>2403</v>
      </c>
      <c r="C589" s="15" t="s">
        <v>2404</v>
      </c>
      <c r="D589" s="9" t="str">
        <f aca="false">"Rockwinkel am Rüten "&amp;F589</f>
        <v>Rockwinkel am Rüten 23</v>
      </c>
      <c r="E589" s="9" t="str">
        <f aca="false">G589&amp;", "&amp;H589&amp;", "&amp;I589</f>
        <v>Schumacher, Herm., Arbeiter</v>
      </c>
      <c r="F589" s="16" t="n">
        <v>23</v>
      </c>
      <c r="G589" s="9" t="s">
        <v>215</v>
      </c>
      <c r="H589" s="9" t="s">
        <v>409</v>
      </c>
      <c r="I589" s="9" t="s">
        <v>94</v>
      </c>
      <c r="J589" s="9"/>
      <c r="K589" s="8" t="s">
        <v>2405</v>
      </c>
      <c r="L589" s="9" t="str">
        <f aca="false">"https://www.openstreetmap.org/?mlat="&amp;MID(A589,1,9)&amp;"&amp;mlon="&amp;MID(B589,1,8)&amp;"#map=18/"&amp;MID(A589,1,9)&amp;"/"&amp;MID(B589,1,8)</f>
        <v>https://www.openstreetmap.org/?mlat=53.101271&amp;mlon=8.897968#map=18/53.101271/8.897968</v>
      </c>
      <c r="M589" s="9" t="str">
        <f aca="false">"https://opentopomap.org/#marker=17/"&amp;MID(A589,1,9)&amp;"/"&amp;MID(B589,1,8)</f>
        <v>https://opentopomap.org/#marker=17/53.101271/8.897968</v>
      </c>
    </row>
    <row r="590" customFormat="false" ht="14.15" hidden="false" customHeight="true" outlineLevel="0" collapsed="false">
      <c r="A590" s="8" t="s">
        <v>2402</v>
      </c>
      <c r="B590" s="8" t="s">
        <v>2403</v>
      </c>
      <c r="C590" s="15" t="s">
        <v>2404</v>
      </c>
      <c r="D590" s="9" t="str">
        <f aca="false">"Rockwinkel am Rüten "&amp;F590</f>
        <v>Rockwinkel am Rüten 23</v>
      </c>
      <c r="E590" s="9" t="str">
        <f aca="false">G590&amp;", "&amp;H590&amp;", "&amp;I590</f>
        <v>Wagschal, Herm., Arbeiter</v>
      </c>
      <c r="F590" s="16" t="n">
        <v>23</v>
      </c>
      <c r="G590" s="9" t="s">
        <v>463</v>
      </c>
      <c r="H590" s="9" t="s">
        <v>409</v>
      </c>
      <c r="I590" s="9" t="s">
        <v>94</v>
      </c>
      <c r="J590" s="9"/>
      <c r="K590" s="8" t="s">
        <v>2405</v>
      </c>
      <c r="L590" s="9" t="str">
        <f aca="false">"https://www.openstreetmap.org/?mlat="&amp;MID(A590,1,9)&amp;"&amp;mlon="&amp;MID(B590,1,8)&amp;"#map=18/"&amp;MID(A590,1,9)&amp;"/"&amp;MID(B590,1,8)</f>
        <v>https://www.openstreetmap.org/?mlat=53.101271&amp;mlon=8.897968#map=18/53.101271/8.897968</v>
      </c>
      <c r="M590" s="9" t="str">
        <f aca="false">"https://opentopomap.org/#marker=17/"&amp;MID(A590,1,9)&amp;"/"&amp;MID(B590,1,8)</f>
        <v>https://opentopomap.org/#marker=17/53.101271/8.897968</v>
      </c>
    </row>
    <row r="591" customFormat="false" ht="14.15" hidden="false" customHeight="true" outlineLevel="0" collapsed="false">
      <c r="A591" s="8" t="s">
        <v>2185</v>
      </c>
      <c r="B591" s="8" t="s">
        <v>2399</v>
      </c>
      <c r="C591" s="15" t="s">
        <v>2400</v>
      </c>
      <c r="D591" s="9" t="str">
        <f aca="false">"Rockwinkel am Rüten "&amp;F591</f>
        <v>Rockwinkel am Rüten 25</v>
      </c>
      <c r="E591" s="9" t="str">
        <f aca="false">G591&amp;", "&amp;H591&amp;", "&amp;I591</f>
        <v>Müller, J., Wwe.</v>
      </c>
      <c r="F591" s="16" t="n">
        <v>25</v>
      </c>
      <c r="G591" s="9" t="s">
        <v>162</v>
      </c>
      <c r="H591" s="9" t="s">
        <v>150</v>
      </c>
      <c r="I591" s="9" t="s">
        <v>91</v>
      </c>
      <c r="J591" s="9"/>
      <c r="K591" s="8" t="s">
        <v>2401</v>
      </c>
      <c r="L591" s="9" t="str">
        <f aca="false">"https://www.openstreetmap.org/?mlat="&amp;MID(A591,1,9)&amp;"&amp;mlon="&amp;MID(B591,1,8)&amp;"#map=18/"&amp;MID(A591,1,9)&amp;"/"&amp;MID(B591,1,8)</f>
        <v>https://www.openstreetmap.org/?mlat=53.101587&amp;mlon=8.898103#map=18/53.101587/8.898103</v>
      </c>
      <c r="M591" s="9" t="str">
        <f aca="false">"https://opentopomap.org/#marker=17/"&amp;MID(A591,1,9)&amp;"/"&amp;MID(B591,1,8)</f>
        <v>https://opentopomap.org/#marker=17/53.101587/8.898103</v>
      </c>
    </row>
    <row r="592" customFormat="false" ht="14.15" hidden="false" customHeight="true" outlineLevel="0" collapsed="false">
      <c r="C592" s="9" t="s">
        <v>2427</v>
      </c>
      <c r="D592" s="9" t="str">
        <f aca="false">"Rockwinkel am Rüten "&amp;F592</f>
        <v>Rockwinkel am Rüten 27</v>
      </c>
      <c r="E592" s="9" t="str">
        <f aca="false">G592&amp;", "&amp;H592&amp;", "&amp;I592</f>
        <v>Kramer, L, Arbeiter</v>
      </c>
      <c r="F592" s="16" t="n">
        <v>27</v>
      </c>
      <c r="G592" s="9" t="s">
        <v>2428</v>
      </c>
      <c r="H592" s="9" t="s">
        <v>2574</v>
      </c>
      <c r="I592" s="9" t="s">
        <v>94</v>
      </c>
      <c r="J592" s="9"/>
    </row>
    <row r="593" customFormat="false" ht="14.15" hidden="false" customHeight="true" outlineLevel="0" collapsed="false">
      <c r="A593" s="8" t="s">
        <v>2395</v>
      </c>
      <c r="B593" s="8" t="s">
        <v>2396</v>
      </c>
      <c r="C593" s="15" t="s">
        <v>2397</v>
      </c>
      <c r="D593" s="9" t="str">
        <f aca="false">"Rockwinkel am Rüten "&amp;F593</f>
        <v>Rockwinkel am Rüten 29</v>
      </c>
      <c r="E593" s="9" t="str">
        <f aca="false">G593&amp;", "&amp;H593&amp;", "&amp;I593</f>
        <v>Boschen, W., Zimmermann</v>
      </c>
      <c r="F593" s="16" t="n">
        <v>29</v>
      </c>
      <c r="G593" s="9" t="s">
        <v>961</v>
      </c>
      <c r="H593" s="9" t="s">
        <v>559</v>
      </c>
      <c r="I593" s="9" t="s">
        <v>137</v>
      </c>
      <c r="J593" s="9"/>
      <c r="K593" s="8" t="s">
        <v>2398</v>
      </c>
      <c r="L593" s="9" t="str">
        <f aca="false">"https://www.openstreetmap.org/?mlat="&amp;MID(A593,1,9)&amp;"&amp;mlon="&amp;MID(B593,1,8)&amp;"#map=18/"&amp;MID(A593,1,9)&amp;"/"&amp;MID(B593,1,8)</f>
        <v>https://www.openstreetmap.org/?mlat=53.101759&amp;mlon=8.898107#map=18/53.101759/8.898107</v>
      </c>
      <c r="M593" s="9" t="str">
        <f aca="false">"https://opentopomap.org/#marker=17/"&amp;MID(A593,1,9)&amp;"/"&amp;MID(B593,1,8)</f>
        <v>https://opentopomap.org/#marker=17/53.101759/8.898107</v>
      </c>
    </row>
    <row r="594" customFormat="false" ht="14.15" hidden="false" customHeight="true" outlineLevel="0" collapsed="false">
      <c r="A594" s="8" t="s">
        <v>2391</v>
      </c>
      <c r="B594" s="8" t="s">
        <v>2392</v>
      </c>
      <c r="C594" s="15" t="s">
        <v>2393</v>
      </c>
      <c r="D594" s="9" t="str">
        <f aca="false">"Rockwinkel am Rüten "&amp;F594</f>
        <v>Rockwinkel am Rüten 31</v>
      </c>
      <c r="E594" s="9" t="str">
        <f aca="false">G594&amp;", "&amp;H594&amp;", "&amp;I594</f>
        <v>Bollmann, Chr., Arbeiter</v>
      </c>
      <c r="F594" s="16" t="n">
        <v>31</v>
      </c>
      <c r="G594" s="9" t="s">
        <v>135</v>
      </c>
      <c r="H594" s="9" t="s">
        <v>242</v>
      </c>
      <c r="I594" s="9" t="s">
        <v>94</v>
      </c>
      <c r="J594" s="9"/>
      <c r="K594" s="8" t="s">
        <v>2394</v>
      </c>
      <c r="L594" s="9" t="str">
        <f aca="false">"https://www.openstreetmap.org/?mlat="&amp;MID(A594,1,9)&amp;"&amp;mlon="&amp;MID(B594,1,8)&amp;"#map=18/"&amp;MID(A594,1,9)&amp;"/"&amp;MID(B594,1,8)</f>
        <v>https://www.openstreetmap.org/?mlat=53.10181&amp;mlon=8.89811#map=18/53.10181/8.89811</v>
      </c>
      <c r="M594" s="9" t="str">
        <f aca="false">"https://opentopomap.org/#marker=17/"&amp;MID(A594,1,9)&amp;"/"&amp;MID(B594,1,8)</f>
        <v>https://opentopomap.org/#marker=17/53.10181/8.89811</v>
      </c>
    </row>
    <row r="595" customFormat="false" ht="14.15" hidden="false" customHeight="true" outlineLevel="0" collapsed="false">
      <c r="A595" s="8" t="s">
        <v>2371</v>
      </c>
      <c r="B595" s="8" t="s">
        <v>2372</v>
      </c>
      <c r="C595" s="15" t="s">
        <v>2373</v>
      </c>
      <c r="D595" s="9" t="str">
        <f aca="false">"Rockwinkel am Rüten "&amp;F595</f>
        <v>Rockwinkel am Rüten 33</v>
      </c>
      <c r="E595" s="9" t="str">
        <f aca="false">G595&amp;", "&amp;H595&amp;", "&amp;I595</f>
        <v>Boschen, Diedr. jun., Maurer</v>
      </c>
      <c r="F595" s="16" t="n">
        <v>33</v>
      </c>
      <c r="G595" s="9" t="s">
        <v>961</v>
      </c>
      <c r="H595" s="9" t="s">
        <v>2575</v>
      </c>
      <c r="I595" s="9" t="s">
        <v>727</v>
      </c>
      <c r="J595" s="9"/>
      <c r="K595" s="8" t="s">
        <v>2375</v>
      </c>
      <c r="L595" s="9" t="str">
        <f aca="false">"https://www.openstreetmap.org/?mlat="&amp;MID(A595,1,9)&amp;"&amp;mlon="&amp;MID(B595,1,8)&amp;"#map=18/"&amp;MID(A595,1,9)&amp;"/"&amp;MID(B595,1,8)</f>
        <v>https://www.openstreetmap.org/?mlat=53.101998&amp;mlon=8.898202#map=18/53.101998/8.898202</v>
      </c>
      <c r="M595" s="9" t="str">
        <f aca="false">"https://opentopomap.org/#marker=17/"&amp;MID(A595,1,9)&amp;"/"&amp;MID(B595,1,8)</f>
        <v>https://opentopomap.org/#marker=17/53.101998/8.898202</v>
      </c>
    </row>
    <row r="596" customFormat="false" ht="14.15" hidden="false" customHeight="true" outlineLevel="0" collapsed="false">
      <c r="A596" s="8" t="s">
        <v>2371</v>
      </c>
      <c r="B596" s="8" t="s">
        <v>2372</v>
      </c>
      <c r="C596" s="15" t="s">
        <v>2373</v>
      </c>
      <c r="D596" s="9" t="str">
        <f aca="false">"Rockwinkel am Rüten "&amp;F596</f>
        <v>Rockwinkel am Rüten 33</v>
      </c>
      <c r="E596" s="9" t="str">
        <f aca="false">G596&amp;", "&amp;H596&amp;", "&amp;I596</f>
        <v>Boschen, Diedr., Maurer</v>
      </c>
      <c r="F596" s="16" t="n">
        <v>33</v>
      </c>
      <c r="G596" s="9" t="s">
        <v>961</v>
      </c>
      <c r="H596" s="9" t="s">
        <v>96</v>
      </c>
      <c r="I596" s="9" t="s">
        <v>727</v>
      </c>
      <c r="J596" s="9"/>
      <c r="K596" s="8" t="s">
        <v>2375</v>
      </c>
      <c r="L596" s="9" t="str">
        <f aca="false">"https://www.openstreetmap.org/?mlat="&amp;MID(A596,1,9)&amp;"&amp;mlon="&amp;MID(B596,1,8)&amp;"#map=18/"&amp;MID(A596,1,9)&amp;"/"&amp;MID(B596,1,8)</f>
        <v>https://www.openstreetmap.org/?mlat=53.101998&amp;mlon=8.898202#map=18/53.101998/8.898202</v>
      </c>
      <c r="M596" s="9" t="str">
        <f aca="false">"https://opentopomap.org/#marker=17/"&amp;MID(A596,1,9)&amp;"/"&amp;MID(B596,1,8)</f>
        <v>https://opentopomap.org/#marker=17/53.101998/8.898202</v>
      </c>
    </row>
    <row r="597" customFormat="false" ht="14.15" hidden="false" customHeight="true" outlineLevel="0" collapsed="false">
      <c r="A597" s="8" t="s">
        <v>2385</v>
      </c>
      <c r="B597" s="8" t="s">
        <v>2386</v>
      </c>
      <c r="C597" s="15" t="s">
        <v>2387</v>
      </c>
      <c r="D597" s="9" t="str">
        <f aca="false">"Rockwinkel am Rüten "&amp;F597</f>
        <v>Rockwinkel am Rüten 35</v>
      </c>
      <c r="E597" s="9" t="str">
        <f aca="false">G597&amp;", "&amp;H597&amp;", "&amp;I597</f>
        <v>Frenzel, Karl Chr., Arbeiter</v>
      </c>
      <c r="F597" s="16" t="n">
        <v>35</v>
      </c>
      <c r="G597" s="9" t="s">
        <v>2576</v>
      </c>
      <c r="H597" s="9" t="s">
        <v>2577</v>
      </c>
      <c r="I597" s="9" t="s">
        <v>94</v>
      </c>
      <c r="J597" s="9"/>
      <c r="K597" s="8" t="s">
        <v>2390</v>
      </c>
      <c r="L597" s="9" t="str">
        <f aca="false">"https://www.openstreetmap.org/?mlat="&amp;MID(A597,1,9)&amp;"&amp;mlon="&amp;MID(B597,1,8)&amp;"#map=18/"&amp;MID(A597,1,9)&amp;"/"&amp;MID(B597,1,8)</f>
        <v>https://www.openstreetmap.org/?mlat=53.1021&amp;mlon=8.898277#map=18/53.1021/8.898277</v>
      </c>
      <c r="M597" s="9" t="str">
        <f aca="false">"https://opentopomap.org/#marker=17/"&amp;MID(A597,1,9)&amp;"/"&amp;MID(B597,1,8)</f>
        <v>https://opentopomap.org/#marker=17/53.1021/8.898277</v>
      </c>
    </row>
    <row r="598" customFormat="false" ht="14.15" hidden="false" customHeight="true" outlineLevel="0" collapsed="false">
      <c r="A598" s="8" t="s">
        <v>2380</v>
      </c>
      <c r="B598" s="8" t="s">
        <v>2381</v>
      </c>
      <c r="C598" s="15" t="s">
        <v>2382</v>
      </c>
      <c r="D598" s="9" t="str">
        <f aca="false">"Rockwinkel am Rüten "&amp;F598</f>
        <v>Rockwinkel am Rüten 39</v>
      </c>
      <c r="E598" s="9" t="str">
        <f aca="false">G598&amp;", "&amp;H598&amp;", "&amp;I598</f>
        <v>Tölken, Herm., Tischler</v>
      </c>
      <c r="F598" s="16" t="n">
        <v>39</v>
      </c>
      <c r="G598" s="9" t="s">
        <v>2383</v>
      </c>
      <c r="H598" s="9" t="s">
        <v>409</v>
      </c>
      <c r="I598" s="9" t="s">
        <v>835</v>
      </c>
      <c r="J598" s="9"/>
      <c r="K598" s="8" t="s">
        <v>2384</v>
      </c>
      <c r="L598" s="9" t="str">
        <f aca="false">"https://www.openstreetmap.org/?mlat="&amp;MID(A598,1,9)&amp;"&amp;mlon="&amp;MID(B598,1,8)&amp;"#map=18/"&amp;MID(A598,1,9)&amp;"/"&amp;MID(B598,1,8)</f>
        <v>https://www.openstreetmap.org/?mlat=53.102375&amp;mlon=8.898384#map=18/53.102375/8.898384</v>
      </c>
      <c r="M598" s="9" t="str">
        <f aca="false">"https://opentopomap.org/#marker=17/"&amp;MID(A598,1,9)&amp;"/"&amp;MID(B598,1,8)</f>
        <v>https://opentopomap.org/#marker=17/53.102375/8.898384</v>
      </c>
    </row>
    <row r="599" customFormat="false" ht="14.15" hidden="false" customHeight="true" outlineLevel="0" collapsed="false">
      <c r="D599" s="9"/>
      <c r="E599" s="9"/>
      <c r="F599" s="9"/>
    </row>
    <row r="600" customFormat="false" ht="14.15" hidden="false" customHeight="true" outlineLevel="0" collapsed="false">
      <c r="D600" s="9"/>
      <c r="E600" s="9"/>
      <c r="F600" s="9"/>
    </row>
    <row r="601" customFormat="false" ht="14.15" hidden="false" customHeight="true" outlineLevel="0" collapsed="false">
      <c r="D601" s="9"/>
      <c r="E601" s="9"/>
      <c r="F601" s="9"/>
    </row>
    <row r="602" customFormat="false" ht="14.15" hidden="false" customHeight="true" outlineLevel="0" collapsed="false">
      <c r="D602" s="9"/>
      <c r="E602" s="9"/>
      <c r="F602" s="9"/>
    </row>
    <row r="603" customFormat="false" ht="14.15" hidden="false" customHeight="true" outlineLevel="0" collapsed="false">
      <c r="D603" s="9"/>
      <c r="E603" s="9"/>
      <c r="F603" s="9"/>
    </row>
    <row r="604" customFormat="false" ht="14.15" hidden="false" customHeight="true" outlineLevel="0" collapsed="false">
      <c r="D604" s="9"/>
      <c r="E604" s="9"/>
      <c r="F604" s="9"/>
    </row>
    <row r="605" customFormat="false" ht="14.15" hidden="false" customHeight="true" outlineLevel="0" collapsed="false">
      <c r="D605" s="9"/>
      <c r="E605" s="9"/>
      <c r="F605" s="9"/>
    </row>
  </sheetData>
  <autoFilter ref="A1:M598"/>
  <hyperlinks>
    <hyperlink ref="C2" r:id="rId2" location="marker=17/53.10648/8.90111" display="Oberneulander Landstraße 216"/>
    <hyperlink ref="C3" r:id="rId3" location="marker=17/53.10648/8.90111" display="Oberneulander Landstraße 216"/>
    <hyperlink ref="C4" r:id="rId4" location="marker=17/53.10648/8.90111" display="Oberneulander Landstraße 216"/>
    <hyperlink ref="C5" r:id="rId5" location="marker=17/53.10648/8.90111" display="Oberneulander Landstraße 216"/>
    <hyperlink ref="C6" r:id="rId6" location="marker=17/53.10642/8.90091" display="Am Rüten 61"/>
    <hyperlink ref="C7" r:id="rId7" location="marker=17/53.10562/8.90281" display="Oberneulander Landstraße 207"/>
    <hyperlink ref="C8" r:id="rId8" location="marker=17/53.10525/8.90303" display="Oberneulander Landstraße 205"/>
    <hyperlink ref="C9" r:id="rId9" location="marker=17/53.10559/8.90182" display="Oberneulander Landstraße 208"/>
    <hyperlink ref="C10" r:id="rId10" location="marker=17/53.10532/8.90225" display="Oberneulander Landstraße 206"/>
    <hyperlink ref="C11" r:id="rId11" location="marker=17/53.10532/8.90225" display="Oberneulander Landstraße 206"/>
    <hyperlink ref="C12" r:id="rId12" location="marker=17/53.10465/8.90193" display="An den Wühren 11"/>
    <hyperlink ref="C13" r:id="rId13" location="marker=17/53.10465/8.90193" display="An den Wühren 11"/>
    <hyperlink ref="C14" r:id="rId14" location="marker=17/53.10424/8.90321" display="An den Wühren 1"/>
    <hyperlink ref="C15" r:id="rId15" location="marker=17/53.10496/8.90331" display="Oberneulander Landstraße 201"/>
    <hyperlink ref="C16" r:id="rId16" location="marker=17/53.10466/8.90366" display="Oberneulander Landstraße 199"/>
    <hyperlink ref="C17" r:id="rId17" location="marker=17/53.10466/8.90366" display="Oberneulander Landstraße 199"/>
    <hyperlink ref="C18" r:id="rId18" location="marker=17/53.10486/8.90391" display="Oberneulander Landstraße 199"/>
    <hyperlink ref="C19" r:id="rId19" location="marker=17/53.10447/8.90435" display="Oberneulander Landstraße 195"/>
    <hyperlink ref="C20" r:id="rId20" location="marker=17/53.10447/8.90435" display="Oberneulander Landstraße 195"/>
    <hyperlink ref="C21" r:id="rId21" location="marker=17/53.10454/8.90398" display="Oberneulander Landstraße 197"/>
    <hyperlink ref="C22" r:id="rId22" location="marker=17/53.105036/8.906157" display="Oberneulander Landstraße 193"/>
    <hyperlink ref="C23" r:id="rId23" location="marker=17/53.105036/8.906157" display="Oberneulander Landstraße 193"/>
    <hyperlink ref="C24" r:id="rId24" location="marker=17/53.10524/8.90862" display="Oberneulander Landstraße 187"/>
    <hyperlink ref="C25" r:id="rId25" location="marker=17/53.10446/8.90814" display="Oberneulander Landstraße 185"/>
    <hyperlink ref="C26" r:id="rId26" location="marker=17/53.10391/8.90846" display="Oberneulander Landstraße 183"/>
    <hyperlink ref="C27" r:id="rId27" location="marker=17/53.103771/8.908925" display="Oberneulander Landstraße 179"/>
    <hyperlink ref="C28" r:id="rId28" location="marker=17/53.10490/8.91150" display="Oberneulander Landstraße 175"/>
    <hyperlink ref="C29" r:id="rId29" location="marker=17/53.10490/8.91150" display="Oberneulander Landstraße 175"/>
    <hyperlink ref="C30" r:id="rId30" location="marker=17/53.10548/8.91144" display="Oberneulander Landstraße 177"/>
    <hyperlink ref="C31" r:id="rId31" location="marker=17/53.10325/8.910045" display="Oberneulander Landstraße 173"/>
    <hyperlink ref="C32" r:id="rId32" location="marker=17/53.10325/8.910045" display="Oberneulander Landstraße 173"/>
    <hyperlink ref="C33" r:id="rId33" location="marker=17/53.10279/8.91156" display="Oberneulander Landstraße 165"/>
    <hyperlink ref="C34" r:id="rId34" location="marker=17/53.10237/8.91327" display="Oberneulander Landstraße 161"/>
    <hyperlink ref="C35" r:id="rId35" location="marker=17/53.10246/8.91360" display="Oberneulander Landstraße 161"/>
    <hyperlink ref="C36" r:id="rId36" location="marker=17/53.10319/8.91763" display="Oberneulander Landstraße 155"/>
    <hyperlink ref="C37" r:id="rId37" location="marker=17/53.10374/8.91725" display="Oberneulander Landstraße 157"/>
    <hyperlink ref="C38" r:id="rId38" location="marker=17/53.10291/8.91745" display="Oberneulander Landstraße 151"/>
    <hyperlink ref="C39" r:id="rId39" location="marker=17/53.10189/8.91499" display="Oberneulander Landstraße 153"/>
    <hyperlink ref="C40" r:id="rId40" location="marker=17/53.10123/8.92007" display="Oberneulander Landstraße 147"/>
    <hyperlink ref="C41" r:id="rId41" location="marker=17/53.10123/8.92007" display="Oberneulander Landstraße 147"/>
    <hyperlink ref="C42" r:id="rId42" location="marker=17/53.10134/8.91679" display="Oberneulander Landstraße 149"/>
    <hyperlink ref="C43" r:id="rId43" location="marker=17/53.10246/8.92349" display="Oberneulander Landstraße 145"/>
    <hyperlink ref="C44" r:id="rId44" location="marker=17/53.10246/8.92349" display="Oberneulander Landstraße 145"/>
    <hyperlink ref="C45" r:id="rId45" location="marker=17/53.10210/8.92397" display="Oberneulander Landstraße 143"/>
    <hyperlink ref="C46" r:id="rId46" location="marker=17/53.10210/8.92397" display="Oberneulander Landstraße 143"/>
    <hyperlink ref="C47" r:id="rId47" location="marker=17/53.09976/8.92151" display="Oberneulander Landstraße 141"/>
    <hyperlink ref="C48" r:id="rId48" location="marker=17/53.09945/8.92151" display="Oberneulander Landstraße 139"/>
    <hyperlink ref="C49" r:id="rId49" location="marker=17/53.09945/8.92151" display="Oberneulander Landstraße 139"/>
    <hyperlink ref="C50" r:id="rId50" location="marker=17/53.09928/8.92215" display="Oberneulander Landstraße 135"/>
    <hyperlink ref="C51" r:id="rId51" location="marker=17/53.09915/8.92248" display="Oberneulander Landstraße 133"/>
    <hyperlink ref="C52" r:id="rId52" location="marker=17/53.10288/8.92901" display="Oberneulander Landstraße 127"/>
    <hyperlink ref="C53" r:id="rId53" location="marker=17/53.10300/8.92878" display="Oberneulander Landstraße 131"/>
    <hyperlink ref="C54" r:id="rId54" location="marker=17/53.10294/8.92891" display="Oberneulander Landstraße 129"/>
    <hyperlink ref="C55" r:id="rId55" location="marker=17/53.10156/8.92751" display="Oberneulander Landstraße 125"/>
    <hyperlink ref="C56" r:id="rId56" location="marker=17/53.09880/8.92327" display="Oberneulander Landstraße 123"/>
    <hyperlink ref="C57" r:id="rId57" location="marker=17/53.09888/8.92386" display="Oberneulander Landstraße 119"/>
    <hyperlink ref="C58" r:id="rId58" location="marker=17/53.09888/8.92386" display="Oberneulander Landstraße 119"/>
    <hyperlink ref="C59" r:id="rId59" location="marker=17/53.09911/8.92415" display="Oberneulander Landstraße 121"/>
    <hyperlink ref="C60" r:id="rId60" location="marker=17/53.09877/8.92441" display="Oberneulander Landstraße 117"/>
    <hyperlink ref="C61" r:id="rId61" location="marker=17/53.09870/8.92501" display="Oberneulander Landstraße 115"/>
    <hyperlink ref="C62" r:id="rId62" location="marker=17/53.09721/8.92769" display="Oberneulander Landstraße 103"/>
    <hyperlink ref="C63" r:id="rId63" location="marker=17/53.09721/8.92769" display="Oberneulander Landstraße 103"/>
    <hyperlink ref="C64" r:id="rId64" location="marker=17/53.09733/8.92723" display="Oberneulander Landstraße 107"/>
    <hyperlink ref="C65" r:id="rId65" location="marker=17/53.09687/8.92845" display="Oberneulander Landstraße 101"/>
    <hyperlink ref="C66" r:id="rId66" location="marker=17/53.09687/8.92845" display="Oberneulander Landstraße 101"/>
    <hyperlink ref="C67" r:id="rId67" location="marker=17/53.09672/8.92966" display="Oberneulander Landstraße 97"/>
    <hyperlink ref="C68" r:id="rId68" location="marker=17/53.09620/8.92921" display="Oberneulander Landstraße 95"/>
    <hyperlink ref="C69" r:id="rId69" location="marker=17/53.09620/8.92921" display="Oberneulander Landstraße 95"/>
    <hyperlink ref="C70" r:id="rId70" location="marker=17/53.09610/8.92957" display="Oberneulander Landstraße 93"/>
    <hyperlink ref="C71" r:id="rId71" location="marker=17/53.09501/8.93122" display="Oberneulander Landstraße 85"/>
    <hyperlink ref="C72" r:id="rId72" location="marker=17/53.09475/8.93136" display="Oberneulander Landstraße 81"/>
    <hyperlink ref="C73" r:id="rId73" location="marker=17/53.09480/8.93127" display="Oberneulander Landstraße 83"/>
    <hyperlink ref="C74" r:id="rId74" location="marker=17/53.09470/8.93193" display="Oberneulander Landstraße 79"/>
    <hyperlink ref="C75" r:id="rId75" location="marker=17/53.09470/8.93193" display="Oberneulander Landstraße 79"/>
    <hyperlink ref="C76" r:id="rId76" location="marker=17/53.09415/8.93201" display="Oberneulander Landstraße 73"/>
    <hyperlink ref="C77" r:id="rId77" location="marker=17/53.09415/8.93201" display="Oberneulander Landstraße 77"/>
    <hyperlink ref="C78" r:id="rId78" location="marker=17/53.09473/8.93302" display="Oberneulander Landstraße 75"/>
    <hyperlink ref="C79" r:id="rId79" location="marker=17/53.09525/8.93577" display="Oberneulander Landstraße 69"/>
    <hyperlink ref="C80" r:id="rId80" location="marker=17/53.10256/8.94701" display="Auf der alten Waide 20"/>
    <hyperlink ref="C81" r:id="rId81" location="marker=17/53.10351/8.94844" display="Auf der alten Waide 24"/>
    <hyperlink ref="C82" r:id="rId82" location="marker=17/53.10537/8.95000" display="Auf der alten Waide 30"/>
    <hyperlink ref="C83" r:id="rId83" location="marker=17/53.10537/8.95000" display="Auf der alten Waide 30"/>
    <hyperlink ref="C84" r:id="rId84" location="marker=17/53.09349/8.93436" display="Oberneulander Landstraße 65"/>
    <hyperlink ref="C85" r:id="rId85" location="marker=17/53.09363/8.93413" display="Oberneulander Landstraße 67"/>
    <hyperlink ref="C86" r:id="rId86" location="marker=17/53.10235/8.94735" display="Auf der alten Waide 21"/>
    <hyperlink ref="C87" r:id="rId87" location="marker=17/53.10235/8.94735" display="Auf der alten Waide 21"/>
    <hyperlink ref="C88" r:id="rId88" location="marker=17/53.10742/8.95581" display="Am Hodenberger Deich 84"/>
    <hyperlink ref="C89" r:id="rId89" location="marker=17/53.10746/8.95561" display="Am Hodenberger Deich 85"/>
    <hyperlink ref="C90" r:id="rId90" location="marker=17/53.10310/8.94862" display="Auf der alten Waide 25"/>
    <hyperlink ref="C91" r:id="rId91" location="marker=17/53.10310/8.94862" display="Auf der alten Waide 25"/>
    <hyperlink ref="C92" r:id="rId92" location="marker=17/53.10761/8.95514" display="Am Hodenberger Deich 86"/>
    <hyperlink ref="C93" r:id="rId93" location="marker=17/53.09280/8.93479" display="Oberneulander Landstraße 61"/>
    <hyperlink ref="C94" r:id="rId94" location="marker=17/53.09280/8.93479" display="Oberneulander Landstraße 61"/>
    <hyperlink ref="C95" r:id="rId95" location="marker=17/53.09256/8.93512" display="Oberneulander Landstraße 59"/>
    <hyperlink ref="C96" r:id="rId96" location="marker=17/53.09256/8.93512" display="Oberneulander Landstraße 59"/>
    <hyperlink ref="C97" r:id="rId97" location="marker=17/53.09168/8.93558" display="Oberneulander Landstraße 55"/>
    <hyperlink ref="C98" r:id="rId98" location="marker=17/53.09160/8.93577" display="Oberneulander Landstraße 51"/>
    <hyperlink ref="C99" r:id="rId99" location="marker=17/53.09164/8.93569" display="Oberneulander Landstraße 53"/>
    <hyperlink ref="C100" r:id="rId100" location="marker=17/53.09177/8.93642" display="Oberneulander Landstraße 49"/>
    <hyperlink ref="C101" r:id="rId101" location="marker=17/53.09124/8.93713" display="Oberneulander Landstraße 43"/>
    <hyperlink ref="C102" r:id="rId102" location="marker=17/53.09129/8.93655" display="Oberneulander Landstraße 47"/>
    <hyperlink ref="C103" r:id="rId103" location="marker=17/53.09121/8.93676" display="Oberneulander Landstraße 45"/>
    <hyperlink ref="C104" r:id="rId104" location="marker=17/53.09147/8.93812" display="Oberneulander Landstraße 41"/>
    <hyperlink ref="C105" r:id="rId105" location="marker=17/53.09095/8.93746" display="Oberneulander Landstraße 39"/>
    <hyperlink ref="C106" r:id="rId106" location="marker=17/53.09129/8.93864" display="Oberneulander Landstraße 37"/>
    <hyperlink ref="C107" r:id="rId107" location="marker=17/53.09087/8.93906" display="Oberneulander Landstraße 33"/>
    <hyperlink ref="C108" r:id="rId108" location="marker=17/53.09118/8.93941" display="Oberneulander Landstraße 35"/>
    <hyperlink ref="C109" r:id="rId109" location="marker=17/53.08991/8.93975" display="Oberneulander Landstraße 31"/>
    <hyperlink ref="C110" r:id="rId110" location="marker=17/53.08956/8.94048" display="Oberneulander Landstraße 27"/>
    <hyperlink ref="C111" r:id="rId111" location="marker=17/53.08987/8.94027" display="Oberneulander Landstraße 29"/>
    <hyperlink ref="C112" r:id="rId112" location="marker=17/53.08951/8.93902" display="Oberneulander Landstraße 30"/>
    <hyperlink ref="C113" r:id="rId113" location="marker=17/53.08951/8.93902" display="Oberneulander Landstraße 30"/>
    <hyperlink ref="C114" r:id="rId114" location="marker=17/53.08873/8.94026" display="Oberneulander Landstraße 24"/>
    <hyperlink ref="C115" r:id="rId115" location="marker=17/53.08873/8.94026" display="Oberneulander Landstraße 24"/>
    <hyperlink ref="C116" r:id="rId116" location="marker=17/53.08848/8.94053" display="Oberneulander Landstraße 22"/>
    <hyperlink ref="C117" r:id="rId117" location="marker=17/53.08725/8.94213" display="Oberneulander Landstraße 12"/>
    <hyperlink ref="C118" r:id="rId118" location="marker=17/53.08707/8.94244" display="Oberneulander Landstraße 10"/>
    <hyperlink ref="C119" r:id="rId119" location="marker=17/53.08690/8.94275" display="Oberneulander Landstraße 8"/>
    <hyperlink ref="C120" r:id="rId120" location="marker=17/53.08898/8.94338" display="Hodenbergerstraße 10"/>
    <hyperlink ref="C121" r:id="rId121" location="marker=17/53.08937/8.94403" display="Hodenbergerstraße 12"/>
    <hyperlink ref="C122" r:id="rId122" location="marker=17/53.09082/8.94612" display="Hodenbergerstraße 32"/>
    <hyperlink ref="C123" r:id="rId123" location="marker=17/53.09082/8.94612" display="Hodenbergerstraße 32"/>
    <hyperlink ref="C124" r:id="rId124" location="marker=17/53.09138/8.94691" display="Hodenbergerstraße 40"/>
    <hyperlink ref="C125" r:id="rId125" location="marker=17/53.09138/8.94691" display="Hodenbergerstraße 40"/>
    <hyperlink ref="C126" r:id="rId126" location="marker=17/53.09183/8.94733" display="Hodenbergerstraße 42"/>
    <hyperlink ref="C127" r:id="rId127" location="marker=17/53.09183/8.94733" display="Hodenbergerstraße 42"/>
    <hyperlink ref="C128" r:id="rId128" location="marker=17/53.09124/8.94750" display="Hodenbergerstraße 41"/>
    <hyperlink ref="C129" r:id="rId129" location="marker=17/53.09124/8.94750" display="Hodenbergerstraße 41"/>
    <hyperlink ref="C130" r:id="rId130" location="marker=17/53.08726/8.94431" display="Hodenbergerstraße 9"/>
    <hyperlink ref="C131" r:id="rId131" location="marker=17/53.08726/8.94431" display="Hodenbergerstraße 9"/>
    <hyperlink ref="C132" r:id="rId132" location="marker=17/53.08737/8.94390" display="Hodenbergerstraße 7"/>
    <hyperlink ref="C133" r:id="rId133" location="marker=17/53.08687/8.94321" display="Hodenbergerstraße 1"/>
    <hyperlink ref="C134" r:id="rId134" location="marker=17/53.08687/8.94321" display="Hodenbergerstraße 1"/>
    <hyperlink ref="C135" r:id="rId135" location="marker=17/53.08645/8.94421" display="Oberneulander Landstraße 19"/>
    <hyperlink ref="C136" r:id="rId136" location="marker=17/53.08645/8.94421" display="Oberneulander Landstraße 19"/>
    <hyperlink ref="C137" r:id="rId137" location="marker=17/53.08630/8.94450" display="Oberneulander Landstraße 17"/>
    <hyperlink ref="C138" r:id="rId138" location="marker=17/53.08623/8.94463" display="Oberneulander Landstraße 15"/>
    <hyperlink ref="C139" r:id="rId139" location="marker=17/53.08614/8.94521" display="Oberneulander Landstraße 11"/>
    <hyperlink ref="C140" r:id="rId140" location="marker=17/53.08614/8.94521" display="Oberneulander Landstraße 11"/>
    <hyperlink ref="C141" r:id="rId141" location="marker=17/53.08503/8.94868" display="Am Grashof 5"/>
    <hyperlink ref="C142" r:id="rId142" location="marker=17/53.08503/8.94868" display="Am Grashof 5"/>
    <hyperlink ref="C143" r:id="rId143" location="marker=17/53.08521/8.94792" display="Am Grashof 13"/>
    <hyperlink ref="C144" r:id="rId144" location="marker=17/53.08648/8.94901" display="Am Hodenberger Deich 31"/>
    <hyperlink ref="C145" r:id="rId145" location="marker=17/53.08701/8.94980" display="Am Hodenberger Deich 32"/>
    <hyperlink ref="C146" r:id="rId146" location="marker=17/53.08701/8.94980" display="Am Hodenberger Deich 32"/>
    <hyperlink ref="C147" r:id="rId147" location="marker=17/53.08776/8.94666" display="Hodenbergerstraße 15"/>
    <hyperlink ref="C148" r:id="rId148" location="marker=17/53.08776/8.94666" display="Hodenbergerstraße 15"/>
    <hyperlink ref="C149" r:id="rId149" location="marker=17/53.08783/8.94691" display="Hodenbergerstraße 17"/>
    <hyperlink ref="C150" r:id="rId150" location="marker=17/53.08845/8.94920" display="Am Hodenberger Deich 34"/>
    <hyperlink ref="C151" r:id="rId151" location="marker=17/53.08908/8.95023" display="Am Hodenberger Deich 36"/>
    <hyperlink ref="C152" r:id="rId152" location="marker=17/53.08977/8.95092" display="Am Hodenberger Deich 38"/>
    <hyperlink ref="C153" r:id="rId153" location="marker=17/53.091043/8.950635" display="Am Hodenberger Deich 42"/>
    <hyperlink ref="C154" r:id="rId154" location="marker=17/53.091043/8.950635" display="Am Hodenberger Deich 42"/>
    <hyperlink ref="C155" r:id="rId155" location="marker=17/53.09122/8.95193" display="Am Hodenberger Deich 41"/>
    <hyperlink ref="C156" r:id="rId156" location="marker=17/53.091423/8.950515" display="Am Hodenberger Deich 43"/>
    <hyperlink ref="C157" r:id="rId157" location="marker=17/53.09199/8.95051" display="Am Hodenberger Deich 45"/>
    <hyperlink ref="C158" r:id="rId158" location="marker=17/53.09199/8.95051" display="Am Hodenberger Deich 45"/>
    <hyperlink ref="C159" r:id="rId159" location="marker=17/53.09245/8.94917" display="Hodenbergerstraße 53"/>
    <hyperlink ref="C160" r:id="rId160" location="marker=17/53.09265/8.94889" display="Hodenbergerstraße 54"/>
    <hyperlink ref="C161" r:id="rId161" location="marker=17/53.09395/8.94897" display="Hodenbergerstraße 60"/>
    <hyperlink ref="C162" r:id="rId162" location="marker=17/53.09395/8.94897" display="Hodenbergerstraße 60"/>
    <hyperlink ref="C163" r:id="rId163" location="marker=17/53.09481/8.94893" display="Hodenbergerstraße 62"/>
    <hyperlink ref="C164" r:id="rId164" location="marker=17/53.09627/8.94841" display="Hohenkampsweg 38"/>
    <hyperlink ref="C165" r:id="rId165" location="marker=17/53.09636/8.94776" display="Hohenkampsweg 34"/>
    <hyperlink ref="C166" r:id="rId166" location="marker=17/53.09644/8.94768" display="Hohenkampsweg 32"/>
    <hyperlink ref="C167" r:id="rId167" location="marker=17/53.09644/8.94768" display="Hohenkampsweg 32"/>
    <hyperlink ref="C168" r:id="rId168" location="marker=17/53.09650/8.94759" display="Hohenkampsweg 30"/>
    <hyperlink ref="C169" r:id="rId169" location="marker=17/53.09715/8.94771" display="Hohenkampsweg 28"/>
    <hyperlink ref="C170" r:id="rId170" location="marker=17/53.09715/8.94771" display="Hohenkampsweg 28"/>
    <hyperlink ref="C171" r:id="rId171" location="marker=17/53.09874/8.94901" display="Hohenkampsweg 44"/>
    <hyperlink ref="C172" r:id="rId172" location="marker=17/53.09874/8.94901" display="Hohenkampsweg 44"/>
    <hyperlink ref="C173" r:id="rId173" location="marker=17/53.09677/8.95347" display="Am Hodenberger Deich 58"/>
    <hyperlink ref="C174" r:id="rId174" location="marker=17/53.09677/8.95347" display="Am Hodenberger Deich 58"/>
    <hyperlink ref="C175" r:id="rId175" location="marker=17/53.10486/8.95595" display="Am Hodenberger Deich 75"/>
    <hyperlink ref="C176" r:id="rId176" location="marker=17/53.10617/8.95619" display="Am Hodenberger Deich 81"/>
    <hyperlink ref="C177" r:id="rId177" location="marker=17/53.11780/8.93588" display="Am Hollerdeich 40"/>
    <hyperlink ref="C178" r:id="rId178" location="marker=17/53.11872/8.93381" display="Am Hollerdeich 43"/>
    <hyperlink ref="C179" r:id="rId179" location="marker=17/53.11872/8.93381" display="Am Hollerdeich 43"/>
    <hyperlink ref="C180" r:id="rId180" location="marker=17/53.11910/8.93208" display="Am Hollerdeich 45"/>
    <hyperlink ref="C181" r:id="rId181" location="marker=17/53.11910/8.93208" display="Am Hollerdeich 45"/>
    <hyperlink ref="C182" r:id="rId182" location="marker=17/53.12024/8.92465" display="Am Hollerdeich 50"/>
    <hyperlink ref="C183" r:id="rId183" location="marker=17/53.12032/8.92411" display="Am Hollerdeich 51"/>
    <hyperlink ref="C184" r:id="rId184" location="marker=17/53.07939/8.94026" display="Rockwinkeler Landstraße 93"/>
    <hyperlink ref="C185" r:id="rId185" location="marker=17/53.09902/8.90762" display="Rockwinkeler Chaussee 139"/>
    <hyperlink ref="C186" r:id="rId186" location="marker=17/53.09902/8.90762" display="Rockwinkeler Chaussee 139"/>
    <hyperlink ref="C187" r:id="rId187" location="marker=17/53.09848/8.90849" display="Rockwinkeler Chaussee 137"/>
    <hyperlink ref="C188" r:id="rId188" location="marker=17/53.09803/8.90604" display="Rockwinkeler Chaussee 138"/>
    <hyperlink ref="C189" r:id="rId189" location="marker=17/53.09815/8.90572" display="Rockwinkeler Chaussee 140"/>
    <hyperlink ref="C190" r:id="rId190" location="marker=17/53.09842/8.90499" display="Rockwinkeler Chaussee 146"/>
    <hyperlink ref="C191" r:id="rId191" location="marker=17/53.09825/8.90540" display="Rockwinkeler Chaussee 142"/>
    <hyperlink ref="C192" r:id="rId192" location="marker=17/53.09825/8.90540" display="Rockwinkeler Chaussee 142"/>
    <hyperlink ref="C193" r:id="rId193" location="marker=17/53.09858/8.90484" display="Rockwinkeler Chaussee 148"/>
    <hyperlink ref="C194" r:id="rId194" location="marker=17/53.09858/8.90484" display="Rockwinkeler Chaussee 148"/>
    <hyperlink ref="C195" r:id="rId195" location="marker=17/53.09718/8.91012" display="Rockwinkeler Chaussee 123"/>
    <hyperlink ref="C196" r:id="rId196" location="marker=17/53.09718/8.91012" display="Rockwinkeler Chaussee 123"/>
    <hyperlink ref="C197" r:id="rId197" location="marker=17/53.09764/8.90632" display="Rockwinkeler Chaussee 134"/>
    <hyperlink ref="C198" r:id="rId198" location="marker=17/53.09764/8.90632" display="Rockwinkeler Chaussee 134"/>
    <hyperlink ref="C199" r:id="rId199" location="marker=17/53.09764/8.90632" display="Rockwinkeler Chaussee 134"/>
    <hyperlink ref="C200" r:id="rId200" location="marker=17/53.09602/8.91052" display="Rockwinkeler Chaussee 122"/>
    <hyperlink ref="C201" r:id="rId201" location="marker=17/53.09602/8.91052" display="Rockwinkeler Chaussee 122"/>
    <hyperlink ref="C202" r:id="rId202" location="marker=17/53.09553/8.91144" display="Rockwinkeler Chaussee 118"/>
    <hyperlink ref="C203" r:id="rId203" location="marker=17/53.09652/8.91126" display="Rockwinkeler Chaussee 119"/>
    <hyperlink ref="C204" r:id="rId204" location="marker=17/53.09591/8.90955" display="Rockwinkeler Chaussee 124"/>
    <hyperlink ref="C205" r:id="rId205" location="marker=17/53.09541/8.91388" display="Rockwinkeler Chaussee 111"/>
    <hyperlink ref="C206" r:id="rId206" location="marker=17/53.09484/8.91628" display="Rockwinkeler Chaussee 107"/>
    <hyperlink ref="C207" r:id="rId207" location="marker=17/53.09452/8.91732" display="Rockwinkeler Chaussee 105"/>
    <hyperlink ref="C208" r:id="rId208" location="marker=17/53.09381/8.91461" display="Rockwinkeler Chaussee 106"/>
    <hyperlink ref="C209" r:id="rId209" location="marker=17/53.09348/8.91415" display="Rockwinkeler Chaussee 110"/>
    <hyperlink ref="C210" r:id="rId210" location="marker=17/53.09388/8.91409" display="Rockwinkeler Chaussee 108"/>
    <hyperlink ref="C211" r:id="rId211" location="marker=17/53.09302/8.91659" display="Rockwinkeler Chaussee 98"/>
    <hyperlink ref="C212" r:id="rId212" location="marker=17/53.09302/8.91659" display="Rockwinkeler Chaussee 98"/>
    <hyperlink ref="C213" r:id="rId213" location="marker=17/53.09302/8.91659" display="Rockwinkeler Chaussee 98"/>
    <hyperlink ref="C214" r:id="rId214" location="marker=17/53.09290/8.91670" display="Rockwinkeler Chaussee 96"/>
    <hyperlink ref="C215" r:id="rId215" location="marker=17/53.09273/8.91694" display="Rockwinkeler Chaussee 92"/>
    <hyperlink ref="C216" r:id="rId216" location="marker=17/53.09297/8.91780" display="Rockwinkeler Chaussee 91"/>
    <hyperlink ref="C217" r:id="rId217" location="marker=17/53.09296/8.91767" display="Rockwinkeler Chaussee 93"/>
    <hyperlink ref="C218" r:id="rId218" location="marker=17/53.09296/8.91767" display="Rockwinkeler Chaussee 93"/>
    <hyperlink ref="C219" r:id="rId219" location="marker=17/53.09208/8.91863" display="Rockwinkeler Chaussee 86"/>
    <hyperlink ref="C220" r:id="rId220" location="marker=17/53.09183/8.92032" display="Rockwinkeler Chaussee 80"/>
    <hyperlink ref="C221" r:id="rId221" location="marker=17/53.09179/8.92058" display="Rockwinkeler Chaussee 78"/>
    <hyperlink ref="C222" r:id="rId222" location="marker=17/53.09161/8.92067" display="Rockwinkeler Chaussee 76"/>
    <hyperlink ref="C223" r:id="rId223" location="marker=17/53.09179/8.92058" display="Rockwinkeler Chaussee 78"/>
    <hyperlink ref="C224" r:id="rId224" location="marker=17/53.09110/8.92162" display="Rockwinkeler Chaussee 72"/>
    <hyperlink ref="C225" r:id="rId225" location="marker=17/53.09078/8.92392" display="Rockwinkeler Chaussee 64"/>
    <hyperlink ref="C226" r:id="rId226" location="marker=17/53.09152/8.92424" display="Rockwinkeler Chaussee 65"/>
    <hyperlink ref="C227" r:id="rId227" location="marker=17/53.08950/8.92633" display="Rockwinkeler Landstraße 1"/>
    <hyperlink ref="C228" r:id="rId228" location="marker=17/53.08950/8.92633" display="Rockwinkeler Landstraße 1"/>
    <hyperlink ref="C229" r:id="rId229" location="marker=17/53.09090/8.92730" display="Rockwinkeler Chaussee 57"/>
    <hyperlink ref="C230" r:id="rId230" location="marker=17/53.09090/8.92730" display="Rockwinkeler Chaussee 57"/>
    <hyperlink ref="C231" r:id="rId231" location="marker=17/53.09090/8.92730" display="Rockwinkeler Chaussee 57"/>
    <hyperlink ref="C232" r:id="rId232" location="marker=17/53.09027/8.92774" display="Rockwinkeler Chaussee 53"/>
    <hyperlink ref="C233" r:id="rId233" location="marker=17/53.08904/8.92739" display="Rockwinkeler Landstraße 3"/>
    <hyperlink ref="C234" r:id="rId234" location="marker=17/53.08862/8.92820" display="Rockwinkeler Landstraße 5"/>
    <hyperlink ref="C235" r:id="rId235" location="marker=17/53.08842/8.92901" display="Rockwinkeler Landstraße 7"/>
    <hyperlink ref="C236" r:id="rId236" location="marker=17/53.08639/8.92158" display="Rockwinkeler Landstraße 9"/>
    <hyperlink ref="C237" r:id="rId237" location="marker=17/53.08842/8.93063" display="Rockwinkeler Landstraße 6"/>
    <hyperlink ref="C238" r:id="rId238" location="marker=17/53.08790/8.92979" display="Rockwinkeler Landstraße 13"/>
    <hyperlink ref="C239" r:id="rId239" location="marker=17/53.08817/8.93060" display="Rockwinkeler Landstraße 8"/>
    <hyperlink ref="C240" r:id="rId240" location="marker=17/53.08649/8.93017" display="Rockwinkeler Landstraße 21"/>
    <hyperlink ref="C241" r:id="rId241" location="marker=17/53.08649/8.93017" display="Rockwinkeler Landstraße 21"/>
    <hyperlink ref="C242" r:id="rId242" location="marker=17/53.08670/8.93194" display="Rockwinkeler Landstraße 20"/>
    <hyperlink ref="C243" r:id="rId243" location="marker=17/53.08640/8.93093" display="Rockwinkeler Landstraße 23"/>
    <hyperlink ref="C244" r:id="rId244" location="marker=17/53.08585/8.92857" display="Rockwinkeler Landstraße 25"/>
    <hyperlink ref="C245" r:id="rId245" location="marker=17/53.08561/8.92862" display="Rockwinkeler Landstraße 27"/>
    <hyperlink ref="C246" r:id="rId246" location="marker=17/53.08561/8.92862" display="Rockwinkeler Landstraße 27"/>
    <hyperlink ref="C247" r:id="rId247" location="marker=17/53.08554/8.92866" display="Rockwinkeler Landstraße 29"/>
    <hyperlink ref="C248" r:id="rId248" location="marker=17/53.08546/8.92872" display="Rockwinkeler Landstraße 31"/>
    <hyperlink ref="C249" r:id="rId249" location="marker=17/53.08533/8.93080" display="Rockwinkeler Landstraße 35"/>
    <hyperlink ref="C250" r:id="rId250" location="marker=17/53.08589/8.93108" display="Rockwinkeler Landstraße 33"/>
    <hyperlink ref="C251" r:id="rId251" location="marker=17/53.08444/8.93143" display="Rockwinkeler Landstraße 39"/>
    <hyperlink ref="C252" r:id="rId252" location="marker=17/53.08410/8.93244" display="Rockwinkeler Landstraße 43"/>
    <hyperlink ref="C253" r:id="rId253" location="marker=17/53.08489/8.93152" display="Rockwinkeler Landstraße 37"/>
    <hyperlink ref="C254" r:id="rId254" location="marker=17/53.08408/8.93160" display="Rockwinkeler Landstraße 41"/>
    <hyperlink ref="C255" r:id="rId255" location="marker=17/53.08437/8.93472" display="Rockwinkeler Landstraße 40"/>
    <hyperlink ref="C256" r:id="rId256" location="marker=17/53.08354/8.93419" display="Rockwinkeler Landstraße 47"/>
    <hyperlink ref="C257" r:id="rId257" location="marker=17/53.08383/8.93432" display="Rockwinkeler Landstraße 45"/>
    <hyperlink ref="C258" r:id="rId258" location="marker=17/53.08317/8.93444" display="Rockwinkeler Landstraße 49"/>
    <hyperlink ref="C259" r:id="rId259" location="marker=17/53.08395/8.93664" display="Mühlenweg 10"/>
    <hyperlink ref="C260" r:id="rId260" location="marker=17/53.08290/8.93510" display="Rockwinkeler Landstraße 53"/>
    <hyperlink ref="C261" r:id="rId261" location="marker=17/53.08227/8.93611" display="Rockwinkeler Landstraße 59"/>
    <hyperlink ref="C262" r:id="rId262" location="marker=17/53.08227/8.93611" display="Rockwinkeler Landstraße 59"/>
    <hyperlink ref="C264" r:id="rId263" location="marker=17/53.08208/8.93668" display="Rockwinkeler Landstraße 63"/>
    <hyperlink ref="C265" r:id="rId264" location="marker=17/53.08208/8.93668" display="Rockwinkeler Landstraße 63"/>
    <hyperlink ref="C266" r:id="rId265" location="marker=17/53.08218/8.93712" display="Rockwinkeler Landstraße 65"/>
    <hyperlink ref="C267" r:id="rId266" location="marker=17/53.08082/8.93624" display="Rockwinkeler Landstraße 69"/>
    <hyperlink ref="C268" r:id="rId267" location="marker=17/53.07987/8.93168" display="Rockwinkeler Landstraße 73"/>
    <hyperlink ref="C269" r:id="rId268" location="marker=17/53.07994/8.93163" display="Rockwinkeler Landstraße 71"/>
    <hyperlink ref="C270" r:id="rId269" location="marker=17/53.08047/8.93868" display="Rockwinkeler Landstraße 77"/>
    <hyperlink ref="C271" r:id="rId270" location="marker=17/53.08047/8.93868" display="Rockwinkeler Landstraße 77"/>
    <hyperlink ref="C272" r:id="rId271" location="marker=17/53.08026/8.93983" display="Rockwinkeler Landstraße 81"/>
    <hyperlink ref="C273" r:id="rId272" location="marker=17/53.08026/8.93983" display="Rockwinkeler Landstraße 81"/>
    <hyperlink ref="C274" r:id="rId273" location="marker=17/53.08012/8.93996" display="Rockwinkeler Landstraße 83"/>
    <hyperlink ref="C275" r:id="rId274" location="marker=17/53.07994/8.93996" display="Rockwinkeler Landstraße 85"/>
    <hyperlink ref="C276" r:id="rId275" location="marker=17/53.07994/8.93996" display="Rockwinkeler Landstraße 85"/>
    <hyperlink ref="C277" r:id="rId276" location="marker=17/53.07828/8.93522" display="Rockwinkeler Landstraße 91"/>
    <hyperlink ref="C278" r:id="rId277" location="marker=17/53.07828/8.93522" display="Rockwinkeler Landstraße 91"/>
    <hyperlink ref="C279" r:id="rId278" location="marker=17/53.07951/8.93855" display="Rockwinkeler Landstraße 89"/>
    <hyperlink ref="C280" r:id="rId279" location="marker=17/53.07959/8.93846" display="Rockwinkeler Landstraße 87"/>
    <hyperlink ref="C281" r:id="rId280" location="marker=17/53.07886/8.94035" display="Rockwinkeler Landstraße 97"/>
    <hyperlink ref="C282" r:id="rId281" location="marker=17/53.07880/8.94038" display="Rockwinkeler Landstraße 99"/>
    <hyperlink ref="C283" r:id="rId282" location="marker=17/53.07874/8.94040" display="Rockwinkeler Landstraße 101"/>
    <hyperlink ref="C284" r:id="rId283" location="marker=17/53.07868/8.94043" display="Rockwinkeler Landstraße 103"/>
    <hyperlink ref="C285" r:id="rId284" location="marker=17/53.07836/8.94026" display="Rockwinkeler Landstraße 107"/>
    <hyperlink ref="C286" r:id="rId285" location="marker=17/53.07807/8.94025" display="Rockwinkeler Landstraße 109"/>
    <hyperlink ref="C287" r:id="rId286" location="marker=17/53.07780/8.94042" display="Rockwinkeler Landstraße 113"/>
    <hyperlink ref="C288" r:id="rId287" location="marker=17/53.07717/8.93955" display="Rockwinkeler Landstraße 119"/>
    <hyperlink ref="C289" r:id="rId288" location="marker=17/53.07704/8.93927" display="Rockwinkeler Landstraße 121"/>
    <hyperlink ref="C290" r:id="rId289" location="marker=17/53.07516/8.93611" display="Rockwinkeler Landstraße 153"/>
    <hyperlink ref="C291" r:id="rId290" location="marker=17/53.07516/8.93611" display="Rockwinkeler Landstraße 153"/>
    <hyperlink ref="C292" r:id="rId291" location="marker=17/53.07091/8.92383" display="Am Hallacker 54"/>
    <hyperlink ref="C293" r:id="rId292" location="marker=17/53.07091/8.92383" display="Am Hallacker 54"/>
    <hyperlink ref="C294" r:id="rId293" location="marker=17/53.07071/8.92386" display="Am Hallacker 52"/>
    <hyperlink ref="D295" r:id="rId294" location="marker=17/53.06128/8.92194" display="Rockwinkel 39"/>
    <hyperlink ref="C296" r:id="rId295" location="marker=17/53.06201/8.92358" display="An der Kaemenade 6"/>
    <hyperlink ref="C297" r:id="rId296" location="marker=17/53.06141/8.92069" display="An der Kaemenade 2"/>
    <hyperlink ref="C298" r:id="rId297" location="marker=17/53.05990/8.91873" display="Osterholzer Chausseee 36"/>
    <hyperlink ref="C299" r:id="rId298" location="marker=17/53.05990/8.91873" display="Osterholzer Chausseee 36"/>
    <hyperlink ref="C300" r:id="rId299" location="marker=17/53.06017/8.92159" display="An der Kaemenade 1"/>
    <hyperlink ref="C301" r:id="rId300" location="marker=17/53.06038/8.92196" display="An der Kaemenade 3"/>
    <hyperlink ref="C302" r:id="rId301" location="marker=17/53.06128/8.92194" display="An der Kaemenade 4"/>
    <hyperlink ref="C303" r:id="rId302" location="marker=17/53.06128/8.92194" display="An der Kaemenade 4"/>
    <hyperlink ref="C304" r:id="rId303" location="marker=17/53.07772/8.94224" display="Schevemoorer Landstraße 8"/>
    <hyperlink ref="C305" r:id="rId304" location="marker=17/53.07774/8.94234" display="Schevemoorer Landstraße 10"/>
    <hyperlink ref="C306" r:id="rId305" location="marker=17/53.07721/8.94091" display="Rockwinkeler Landstraße 110"/>
    <hyperlink ref="C307" r:id="rId306" location="marker=17/53.07732/8.94176" display="Schevemoorer Landstraße 3"/>
    <hyperlink ref="C308" r:id="rId307" location="marker=17/53.07732/8.94176" display="Schevemoorer Landstraße 3"/>
    <hyperlink ref="C309" r:id="rId308" location="marker=17/53.07810/8.94398" display="Schevemoorer Landstraße 18"/>
    <hyperlink ref="C310" r:id="rId309" location="marker=17/53.07813/8.94411" display="Schevemoorer Landstraße 20"/>
    <hyperlink ref="C311" r:id="rId310" location="marker=17/53.07829/8.94095" display="Rockwinkeler Landstraße 100"/>
    <hyperlink ref="C312" r:id="rId311" location="marker=17/53.07856/8.94108" display="Rockwinkeler Landstraße 98"/>
    <hyperlink ref="C313" r:id="rId312" location="marker=17/53.07866/8.94104" display="Rockwinkeler Landstraße 96"/>
    <hyperlink ref="C314" r:id="rId313" location="marker=17/53.07944/8.94064" display="Rockwinkeler Landstraße 90"/>
    <hyperlink ref="C315" r:id="rId314" location="marker=17/53.07944/8.94064" display="Rockwinkeler Landstraße 90"/>
    <hyperlink ref="C316" r:id="rId315" location="marker=17/53.07942/8.94132" display="Rockwinkeler Landstraße 88"/>
    <hyperlink ref="C317" r:id="rId316" location="marker=17/53.08064/8.94275" display="Rockwinkeler Landstraße 80"/>
    <hyperlink ref="C318" r:id="rId317" location="marker=17/53.08071/8.94024" display="Auf der Haide 7"/>
    <hyperlink ref="C319" r:id="rId318" location="marker=17/53.08066/8.94024" display="Auf der Haide 5"/>
    <hyperlink ref="C320" r:id="rId319" location="marker=17/53.08066/8.94024" display="Auf der Haide 5"/>
    <hyperlink ref="C321" r:id="rId320" location="marker=17/53.08060/8.94024" display="Auf der Haide 3"/>
    <hyperlink ref="C322" r:id="rId321" location="marker=17/53.08144/8.94022" display="Auf der Haide 13"/>
    <hyperlink ref="C323" r:id="rId322" location="marker=17/53.08144/8.94022" display="Auf der Haide 13"/>
    <hyperlink ref="C324" r:id="rId323" location="marker=17/53.08146/8.94137" display="Auf der Haide 11"/>
    <hyperlink ref="C325" r:id="rId324" location="marker=17/53.08146/8.94137" display="Auf der Haide 11"/>
    <hyperlink ref="C326" r:id="rId325" location="marker=17/53.08220/8.94546" display="Am Haiddamm 45"/>
    <hyperlink ref="C327" r:id="rId326" location="marker=17/53.08220/8.94546" display="Am Haiddamm 45"/>
    <hyperlink ref="C328" r:id="rId327" location="marker=17/53.08246/8.94906" display="Am Hodenberger Deich 20"/>
    <hyperlink ref="C329" r:id="rId328" location="marker=17/53.08246/8.94906" display="Am Hodenberger Deich 20"/>
    <hyperlink ref="C330" r:id="rId329" location="marker=17/53.08280/8.94908" display="Am Hodenberger Deich 21"/>
    <hyperlink ref="C331" r:id="rId330" location="marker=17/53.08280/8.94908" display="Am Hodenberger Deich 21"/>
    <hyperlink ref="C332" r:id="rId331" location="marker=17/53.08322/8.94914" display="Am Hodenberger Deich 22"/>
    <hyperlink ref="C333" r:id="rId332" location="marker=17/53.08333/8.94937" display="Am Hodenberger Deich 23"/>
    <hyperlink ref="C334" r:id="rId333" location="marker=17/53.08343/8.94930" display="Am Hodenberger Deich 24"/>
    <hyperlink ref="C335" r:id="rId334" location="marker=17/53.08367/8.94918" display="Am Hodenberger Deich 25"/>
    <hyperlink ref="C336" r:id="rId335" location="marker=17/53.08330/8.94756" display="Am Haiddamm 51"/>
    <hyperlink ref="C337" r:id="rId336" location="marker=17/53.08380/8.94686" display="Am Hodenberger Deich 27"/>
    <hyperlink ref="C338" r:id="rId337" location="marker=17/53.08380/8.94686" display="Am Hodenberger Deich 27"/>
    <hyperlink ref="C339" r:id="rId338" location="marker=17/53.08460/8.94909" display="Am Grashof 2"/>
    <hyperlink ref="C340" r:id="rId339" location="marker=17/53.08388/8.94897" display="Am Hodenberger Deich 26"/>
    <hyperlink ref="C341" r:id="rId340" location="marker=17/53.08502/8.94759" display="Am Grashof 12"/>
    <hyperlink ref="C342" r:id="rId341" location="marker=17/53.08502/8.94759" display="Am Grashof 12"/>
    <hyperlink ref="C343" r:id="rId342" location="marker=17/53.08301/8.94614" display="Am Haiddamm 43"/>
    <hyperlink ref="C344" r:id="rId343" location="marker=17/53.08301/8.94614" display="Am Haiddamm 43"/>
    <hyperlink ref="C345" r:id="rId344" location="marker=17/53.08301/8.94614" display="Am Haiddamm 43"/>
    <hyperlink ref="C346" r:id="rId345" location="marker=17/53.08321/8.94567" display="Am Haiddamm 39"/>
    <hyperlink ref="C347" r:id="rId346" location="marker=17/53.08300/8.94478" display="Am Haiddamm 37"/>
    <hyperlink ref="C348" r:id="rId347" location="marker=17/53.08295/8.94463" display="Am Haiddamm 35"/>
    <hyperlink ref="C349" r:id="rId348" location="marker=17/53.08293/8.94400" display="Am Haiddamm 32"/>
    <hyperlink ref="C350" r:id="rId349" location="marker=17/53.08244/8.94316" display="Am Haiddamm 25"/>
    <hyperlink ref="C351" r:id="rId350" location="marker=17/53.08264/8.94264" display="Am Haiddamm 24"/>
    <hyperlink ref="C352" r:id="rId351" location="marker=17/53.08257/8.94212" display="Am Haiddamm 20"/>
    <hyperlink ref="C353" r:id="rId352" location="marker=17/53.08215/8.94166" display="Am Haiddamm 17"/>
    <hyperlink ref="C354" r:id="rId353" location="marker=17/53.08214/8.94060" display="Am Haiddamm 4"/>
    <hyperlink ref="C355" r:id="rId354" location="marker=17/53.08302/8.94122" display="Auf der Haide 23"/>
    <hyperlink ref="C356" r:id="rId355" location="marker=17/53.08308/8.94116" display="Auf der Haide 25"/>
    <hyperlink ref="C357" r:id="rId356" location="marker=17/53.08186/8.93993" display="Auf der Haide 14"/>
    <hyperlink ref="C358" r:id="rId357" location="marker=17/53.08154/8.93992" display="Auf der Haide 12"/>
    <hyperlink ref="C359" r:id="rId358" location="marker=17/53.08160/8.93949" display="Am Haiddamm 5"/>
    <hyperlink ref="C360" r:id="rId359" location="marker=17/53.08160/8.93949" display="Am Haiddamm 5"/>
    <hyperlink ref="C361" r:id="rId360" location="marker=17/53.08240/8.93836" display="Rockwinkeler Landstraße 64"/>
    <hyperlink ref="C362" r:id="rId361" location="marker=17/53.08255/8.93918" display="Rockwinkeler Landstraße 64"/>
    <hyperlink ref="C363" r:id="rId362" location="marker=17/53.08194/8.93867" display="Am Haiddamm 2"/>
    <hyperlink ref="C364" r:id="rId363" location="marker=17/53.08257/8.94010" display="Auf der Haide 20"/>
    <hyperlink ref="C365" r:id="rId364" location="marker=17/53.08320/8.94022" display="Mühlenfeldstraße 75"/>
    <hyperlink ref="C366" r:id="rId365" location="marker=17/53.08353/8.94012" display="Mühlenfeldstraße 73"/>
    <hyperlink ref="C367" r:id="rId366" location="marker=17/53.08362/8.94030" display="Mühlenfeldstraße 71"/>
    <hyperlink ref="C368" r:id="rId367" location="marker=17/53.08407/8.94009" display="Mühlenfeldstraße 69"/>
    <hyperlink ref="C369" r:id="rId368" location="marker=17/53.08407/8.94009" display="Mühlenfeldstraße 69"/>
    <hyperlink ref="C370" r:id="rId369" location="marker=17/53.08407/8.94009" display="Mühlenfeldstraße 69"/>
    <hyperlink ref="C371" r:id="rId370" location="marker=17/53.08347/8.94135" display="Auf der Haide 29"/>
    <hyperlink ref="C372" r:id="rId371" location="marker=17/53.08347/8.94135" display="Auf der Haide 29"/>
    <hyperlink ref="C373" r:id="rId372" location="marker=17/53.08375/8.94135" display="Auf der Haide 31"/>
    <hyperlink ref="C374" r:id="rId373" location="marker=17/53.08416/8.94113" display="Auf der Haide 34"/>
    <hyperlink ref="C375" r:id="rId374" location="marker=17/53.08447/8.94133" display="Auf der Haide 38"/>
    <hyperlink ref="C376" r:id="rId375" location="marker=17/53.08464/8.94149" display="Auf der Haide 40"/>
    <hyperlink ref="C377" r:id="rId376" location="marker=17/53.08500/8.94150" display="Auf der Haide 44"/>
    <hyperlink ref="C378" r:id="rId377" location="marker=17/53.08504/8.94149" display="Auf der Haide 46"/>
    <hyperlink ref="C379" r:id="rId378" location="marker=17/53.08460/8.94206" display="Auf der Haide 37"/>
    <hyperlink ref="C380" r:id="rId379" location="marker=17/53.08563/8.94172" display="Auf der Haide 55"/>
    <hyperlink ref="C381" r:id="rId380" location="marker=17/53.08572/8.94058" display="Auf der Haide 54"/>
    <hyperlink ref="C382" r:id="rId381" location="marker=17/53.08469/8.93971" display="Mühlenfeldstraße 63"/>
    <hyperlink ref="C383" r:id="rId382" location="marker=17/53.08482/8.94022" display="Mühlenfeldstraße 64"/>
    <hyperlink ref="C384" r:id="rId383" location="marker=17/53.08433/8.93993" display="Mühlenfeldstraße 67"/>
    <hyperlink ref="C385" r:id="rId384" location="marker=17/53.08447/8.93982" display="Mühlenfeldstraße 65"/>
    <hyperlink ref="C386" r:id="rId385" location="marker=17/53.08404/8.93714" display="Mühlenweg 11"/>
    <hyperlink ref="C387" r:id="rId386" location="marker=17/53.08389/8.93728" display="Mühlenweg 9"/>
    <hyperlink ref="C388" r:id="rId387" location="marker=17/53.08447/8.94038" display="Mühlenfeldstraße 68"/>
    <hyperlink ref="C389" r:id="rId388" location="marker=17/53.08371/8.93731" display="Mühlenweg 7"/>
    <hyperlink ref="C390" r:id="rId389" location="marker=17/53.08492/8.93951" display="Mühlenfeldstraße 61"/>
    <hyperlink ref="C391" r:id="rId390" location="marker=17/53.08498/8.93948" display="Mühlenfeldstraße 59"/>
    <hyperlink ref="C392" r:id="rId391" location="marker=17/53.08433/8.93708" display="Mühlenweg 13"/>
    <hyperlink ref="C393" r:id="rId392" location="marker=17/53.08433/8.93708" display="Mühlenweg 13"/>
    <hyperlink ref="C394" r:id="rId393" location="marker=17/53.08455/8.93708" display="Mühlenweg 15"/>
    <hyperlink ref="C395" r:id="rId394" location="marker=17/53.08519/8.93981" display="Mühlenfeldstraße 60"/>
    <hyperlink ref="C396" r:id="rId395" location="marker=17/53.08554/8.94121" display="Auf der Haide 52"/>
    <hyperlink ref="C397" r:id="rId396" location="marker=17/53.08554/8.94121" display="Auf der Haide 52"/>
    <hyperlink ref="C398" r:id="rId397" location="marker=17/53.08554/8.94121" display="Auf der Haide 52"/>
    <hyperlink ref="C399" r:id="rId398" location="marker=17/53.08487/8.93628" display="Mühlenweg 20"/>
    <hyperlink ref="C400" r:id="rId399" location="marker=17/53.08463/8.93684" display="Mühlenweg 17"/>
    <hyperlink ref="C401" r:id="rId400" location="marker=17/53.08469/8.93680" display="Mühlenweg 19"/>
    <hyperlink ref="C402" r:id="rId401" location="marker=17/53.08527/8.93929" display="Mühlenfeldstraße 57"/>
    <hyperlink ref="C403" r:id="rId402" location="marker=17/53.08596/8.93838" display="Mühlenfeldstraße 49"/>
    <hyperlink ref="C404" r:id="rId403" location="marker=17/53.08530/8.93838" display="Mühlenfeldstraße 51"/>
    <hyperlink ref="C405" r:id="rId404" location="marker=17/53.08640/8.93602" display="Mühlenweg 34"/>
    <hyperlink ref="C406" r:id="rId405" location="marker=17/53.08640/8.93602" display="Mühlenweg 34"/>
    <hyperlink ref="C407" r:id="rId406" location="marker=17/53.08665/8.93917" display="Mühlenfeldstraße 46"/>
    <hyperlink ref="C408" r:id="rId407" location="marker=17/53.08650/8.93941" display="Mühlenfeldstraße 48"/>
    <hyperlink ref="C409" r:id="rId408" location="marker=17/53.08731/8.93967" display="Mühlenfeldstraße 42"/>
    <hyperlink ref="C410" r:id="rId409" location="marker=17/53.08756/8.93876" display="Mühlenfeldstraße 38"/>
    <hyperlink ref="C411" r:id="rId410" location="marker=17/53.08768/8.93894" display="Mühlenfeldstraße 36"/>
    <hyperlink ref="C412" r:id="rId411" location="marker=17/53.08771/8.93837" display="Mühlenfeldstraße 34"/>
    <hyperlink ref="C413" r:id="rId412" location="marker=17/53.08868/8.93690" display="Mühlenfeldstraße 23"/>
    <hyperlink ref="C414" r:id="rId413" location="marker=17/53.08866/8.93780" display="Mühlenfeldstraße 22"/>
    <hyperlink ref="C415" r:id="rId414" location="marker=17/53.08889/8.93667" display="Mühlenfeldstraße 21"/>
    <hyperlink ref="C416" r:id="rId415" location="marker=17/53.08889/8.93667" display="Mühlenfeldstraße 21"/>
    <hyperlink ref="C417" r:id="rId416" location="marker=17/53.08919/8.93636" display="Mühlenfeldstraße 15"/>
    <hyperlink ref="C418" r:id="rId417" location="marker=17/53.08929/8.93628" display="Mühlenfeldstraße 13"/>
    <hyperlink ref="C419" r:id="rId418" location="marker=17/53.08946/8.93609" display="Mühlenfeldstraße 11"/>
    <hyperlink ref="C420" r:id="rId419" location="marker=17/53.08958/8.93603" display="Mühlenfeldstraße 9"/>
    <hyperlink ref="C422" r:id="rId420" location="marker=17/53.08971/8.93590" display="Mühlenfeldstraße 7"/>
    <hyperlink ref="C423" r:id="rId421" location="marker=17/53.08910/8.93649" display="Mühlenfeldstraße 17"/>
    <hyperlink ref="C424" r:id="rId422" location="marker=17/53.09071/8.93726" display="Oberneulander Landstraße 40"/>
    <hyperlink ref="C425" r:id="rId423" location="marker=17/53.09039/8.93695" display="Oberneulander Landstraße 36"/>
    <hyperlink ref="C426" r:id="rId424" location="marker=17/53.08982/8.93563" display="Mühlenfeldstraße 5"/>
    <hyperlink ref="C427" r:id="rId425" location="marker=17/53.08982/8.93563" display="Mühlenfeldstraße 5"/>
    <hyperlink ref="C428" r:id="rId426" location="marker=17/53.09089/8.93679" display="Oberneulander Landstraße 42"/>
    <hyperlink ref="C429" r:id="rId427" location="marker=17/53.09083/8.93648" display="Rockwinkeler Chaussee 3"/>
    <hyperlink ref="C430" r:id="rId428" location="marker=17/53.09083/8.93648" display="Rockwinkeler Chaussee 3"/>
    <hyperlink ref="C431" r:id="rId429" location="marker=17/53.09070/8.93496" display="Rockwinkeler Chaussee 13"/>
    <hyperlink ref="C432" r:id="rId430" location="marker=17/53.09070/8.93496" display="Rockwinkeler Chaussee 13"/>
    <hyperlink ref="C433" r:id="rId431" location="marker=17/53.09053/8.93520" display="Rockwinkeler Chaussee 11"/>
    <hyperlink ref="C434" r:id="rId432" location="marker=17/53.09068/8.93447" display="Rockwinkeler Chaussee 17"/>
    <hyperlink ref="C435" r:id="rId433" location="marker=17/53.09068/8.93447" display="Rockwinkeler Chaussee 17"/>
    <hyperlink ref="C436" r:id="rId434" location="marker=17/53.09068/8.93447" display="Rockwinkeler Chaussee 17"/>
    <hyperlink ref="C437" r:id="rId435" location="marker=17/53.09006/8.93405" display="Rockwinkeler Chaussee 18"/>
    <hyperlink ref="C438" r:id="rId436" location="marker=17/53.09004/8.93394" display="Rockwinkeler Chaussee 20"/>
    <hyperlink ref="C439" r:id="rId437" location="marker=17/53.09001/8.93378" display="Rockwinkeler Chaussee 22"/>
    <hyperlink ref="C440" r:id="rId438" location="marker=17/53.09000/8.93368" display="Rockwinkeler Chaussee 24"/>
    <hyperlink ref="C441" r:id="rId439" location="marker=17/53.08994/8.93349" display="Rockwinkeler Chaussee 26"/>
    <hyperlink ref="C442" r:id="rId440" location="marker=17/53.08992/8.93340" display="Rockwinkeler Chaussee 26"/>
    <hyperlink ref="C443" r:id="rId441" location="marker=17/53.09044/8.93407" display="Rockwinkeler Chaussee 19"/>
    <hyperlink ref="C444" r:id="rId442" location="marker=17/53.09050/8.93348" display="Rockwinkeler Chaussee 21"/>
    <hyperlink ref="C445" r:id="rId443" location="marker=17/53.08861/8.93300" display="Rockwinkeler Chaussee 42"/>
    <hyperlink ref="C446" r:id="rId444" location="marker=17/53.08861/8.93300" display="Rockwinkeler Chaussee 42"/>
    <hyperlink ref="C447" r:id="rId445" location="marker=17/53.08861/8.93300" display="Rockwinkeler Chaussee 42"/>
    <hyperlink ref="C448" r:id="rId446" location="marker=17/53.08861/8.93300" display="Rockwinkeler Chaussee 42"/>
    <hyperlink ref="C449" r:id="rId447" location="marker=17/53.09126/8.93404" display="Rockwinkeler Chaussee 15"/>
    <hyperlink ref="C450" r:id="rId448" location="marker=17/53.09152/8.93509" display="Oberneulander Landstraße 50"/>
    <hyperlink ref="C451" r:id="rId449" location="marker=17/53.09172/8.93494" display="Oberneulander Landstraße 52"/>
    <hyperlink ref="C452" r:id="rId450" location="marker=17/53.09171/8.93416" display="Oberneulander Landstraße 54"/>
    <hyperlink ref="C453" r:id="rId451" location="marker=17/53.09171/8.93416" display="Oberneulander Landstraße 54"/>
    <hyperlink ref="C454" r:id="rId452" location="marker=17/53.09208/8.93372" display="Oberneulander Landstraße 58"/>
    <hyperlink ref="C455" r:id="rId453" location="marker=17/53.09208/8.93372" display="Oberneulander Landstraße 58"/>
    <hyperlink ref="C456" r:id="rId454" location="marker=17/53.09177/8.93277" display="Oberneulander Landstraße 64"/>
    <hyperlink ref="C458" r:id="rId455" location="marker=17/53.09256/8.93349" display="Oberneulander Landstraße 62"/>
    <hyperlink ref="C459" r:id="rId456" location="marker=17/53.09256/8.93349" display="Oberneulander Landstraße 62"/>
    <hyperlink ref="C460" r:id="rId457" location="marker=17/53.09314/8.93153" display="Oberneulander Landstraße 70"/>
    <hyperlink ref="C461" r:id="rId458" location="marker=17/53.09314/8.93153" display="Oberneulander Landstraße 70"/>
    <hyperlink ref="C462" r:id="rId459" location="marker=17/53.09588/8.92872" display="Oberneulander Landstraße 94"/>
    <hyperlink ref="C463" r:id="rId460" location="marker=17/53.09633/8.92779" display="Oberneulander Landstraße 98"/>
    <hyperlink ref="C464" r:id="rId461" location="marker=17/53.09613/8.92595" display="Oberneulander Landstraße 100"/>
    <hyperlink ref="C465" r:id="rId462" location="marker=17/53.09663/8.92750" display="Oberneulander Landstraße 104"/>
    <hyperlink ref="C466" r:id="rId463" location="marker=17/53.09620/8.92590" display="Oberneulander Landstraße 102"/>
    <hyperlink ref="C467" r:id="rId464" location="marker=17/53.09620/8.92590" display="Oberneulander Landstraße 102"/>
    <hyperlink ref="C468" r:id="rId465" location="marker=17/53.097546/8.92567" display="Oberneulander Landstraße 112"/>
    <hyperlink ref="C469" r:id="rId466" location="marker=17/53.09735/8.92135" display="Oberneulander Landstraße 116"/>
    <hyperlink ref="C470" r:id="rId467" location="marker=17/53.09696/8.92161" display="Oberneulander Landstraße 114"/>
    <hyperlink ref="C471" r:id="rId468" location="marker=17/53.096212/8.923485" display="Oberneulander Landstraße 108"/>
    <hyperlink ref="C472" r:id="rId469" location="marker=17/53.09859/8.92258" display="Oberneulander Landstraße 120"/>
    <hyperlink ref="C473" r:id="rId470" location="marker=17/53.09859/8.92258" display="Oberneulander Landstraße 120"/>
    <hyperlink ref="C474" r:id="rId471" location="marker=17/53.09869/8.92230" display="Oberneulander Landstraße 122"/>
    <hyperlink ref="C475" r:id="rId472" location="marker=17/53.09849/8.92096" display="Oberneulander Landstraße 124"/>
    <hyperlink ref="C476" r:id="rId473" location="marker=17/53.09833/8.91976" display="Oberneulander Landstraße 126"/>
    <hyperlink ref="C477" r:id="rId474" location="marker=17/53.09924/8.92032" display="Oberneulander Landstraße 132"/>
    <hyperlink ref="C478" r:id="rId475" location="marker=17/53.09917/8.92118" display="Oberneulander Landstraße 130"/>
    <hyperlink ref="C479" r:id="rId476" location="marker=17/53.09917/8.92118" display="Oberneulander Landstraße 128"/>
    <hyperlink ref="C480" r:id="rId477" location="marker=17/53.09952/8.91875" display="Oberneulander Landstraße 136"/>
    <hyperlink ref="C481" r:id="rId478" location="marker=17/53.09918/8.91752" display="Oberneulander Landstraße 138"/>
    <hyperlink ref="C482" r:id="rId479" location="marker=17/53.10009/8.91834" display="Oberneulander Landstraße 142"/>
    <hyperlink ref="C483" r:id="rId480" location="marker=17/53.10009/8.91834" display="Oberneulander Landstraße 142"/>
    <hyperlink ref="C484" r:id="rId481" location="marker=17/53.10009/8.91889" display="Oberneulander Landstraße 140"/>
    <hyperlink ref="C485" r:id="rId482" location="marker=17/53.10160/8.91382" display="Oberneulander Landstraße 156"/>
    <hyperlink ref="C486" r:id="rId483" location="marker=17/53.10166/8.90982" display="Oberneulander Chaussee 81"/>
    <hyperlink ref="C487" r:id="rId484" location="marker=17/53.10166/8.90982" display="Oberneulander Chaussee 81"/>
    <hyperlink ref="C488" r:id="rId485" location="marker=17/53.10250/8.91125" display="Oberneulander Chaussee 94"/>
    <hyperlink ref="C489" r:id="rId486" location="marker=17/53.10254/8.90992" display="Oberneulander Landstraße 168"/>
    <hyperlink ref="C490" r:id="rId487" location="marker=17/53.10242/8.91005" display="Oberneulander Landstraße 166"/>
    <hyperlink ref="C491" r:id="rId488" location="marker=17/53.10242/8.91005" display="Oberneulander Landstraße 166"/>
    <hyperlink ref="C492" r:id="rId489" location="marker=17/53.10271/8.91019" display="Oberneulander Landstraße 170"/>
    <hyperlink ref="C493" r:id="rId490" location="marker=17/53.10277/8.90964" display="Oberneulander Landstraße 174"/>
    <hyperlink ref="C494" r:id="rId491" location="marker=17/53.10277/8.90964" display="Oberneulander Landstraße 174"/>
    <hyperlink ref="C495" r:id="rId492" location="marker=17/53.10278/8.90988" display="Oberneulander Landstraße 172"/>
    <hyperlink ref="C496" r:id="rId493" location="marker=17/53.10320/8.90868" display="Oberneulander Landstraße 178"/>
    <hyperlink ref="C497" r:id="rId494" location="marker=17/53.10342/8.90806" display="Oberneulander Landstraße 182"/>
    <hyperlink ref="C498" r:id="rId495" location="marker=17/53.10342/8.90806" display="Oberneulander Landstraße 182"/>
    <hyperlink ref="C499" r:id="rId496" location="marker=17/53.10144/8.90728" display="Oberneulander Chaussee 72"/>
    <hyperlink ref="C500" r:id="rId497" location="marker=17/53.10144/8.90728" display="Oberneulander Chaussee 72"/>
    <hyperlink ref="C501" r:id="rId498" location="marker=17/53.10130/8.90605" display="Oberneulander Chaussee 64"/>
    <hyperlink ref="C502" r:id="rId499" location="marker=17/53.10134/8.90621" display="Oberneulander Chaussee 66"/>
    <hyperlink ref="C503" r:id="rId500" location="marker=17/53.10119/8.90590" display="Oberneulander Chaussee 62"/>
    <hyperlink ref="C504" r:id="rId501" location="marker=17/53.10119/8.90590" display="Oberneulander Chaussee 62"/>
    <hyperlink ref="C505" r:id="rId502" location="marker=17/53.10117/8.90559" display="Oberneulander Chaussee 60"/>
    <hyperlink ref="C506" r:id="rId503" location="marker=17/53.10114/8.90546" display="Oberneulander Chaussee 58"/>
    <hyperlink ref="C507" r:id="rId504" location="marker=17/53.10110/8.90525" display="Oberneulander Chaussee 56"/>
    <hyperlink ref="C508" r:id="rId505" location="marker=17/53.10107/8.90494" display="Oberneulander Chaussee 52"/>
    <hyperlink ref="C509" r:id="rId506" location="marker=17/53.10107/8.90494" display="Oberneulander Chaussee 52"/>
    <hyperlink ref="C510" r:id="rId507" location="marker=17/53.10098/8.90474" display="Oberneulander Chaussee 50"/>
    <hyperlink ref="C511" r:id="rId508" location="marker=17/53.10089/8.90437" display="Oberneulander Chaussee 48"/>
    <hyperlink ref="C512" r:id="rId509" location="marker=17/53.10078/8.90401" display="Oberneulander Chaussee 44"/>
    <hyperlink ref="C513" r:id="rId510" location="marker=17/53.10078/8.90401" display="Oberneulander Chaussee 44"/>
    <hyperlink ref="C514" r:id="rId511" location="marker=17/53.10055/8.90298" display="Oberneulander Chaussee 38"/>
    <hyperlink ref="C515" r:id="rId512" location="marker=17/53.10061/8.90329" display="Oberneulander Chaussee 40"/>
    <hyperlink ref="C516" r:id="rId513" location="marker=17/53.10025/8.90232" display="Apfelallee 2"/>
    <hyperlink ref="C517" r:id="rId514" location="marker=17/53.10050/8.90225" display="Apfelallee 4"/>
    <hyperlink ref="C518" r:id="rId515" location="marker=17/53.10050/8.90225" display="Apfelallee 4"/>
    <hyperlink ref="C519" r:id="rId516" location="marker=17/53.10069/8.90213" display="Apfelallee 6"/>
    <hyperlink ref="C520" r:id="rId517" location="marker=17/53.10060/8.90177" display="Apfelallee 6a"/>
    <hyperlink ref="C521" r:id="rId518" location="marker=17/53.10086/8.90219" display="Apfelallee 8"/>
    <hyperlink ref="C522" r:id="rId519" location="marker=17/53.10086/8.90219" display="Apfelallee 8"/>
    <hyperlink ref="C523" r:id="rId520" location="marker=17/53.10086/8.90219" display="Apfelallee 8"/>
    <hyperlink ref="C524" r:id="rId521" location="marker=17/53.10086/8.90219" display="Apfelallee 8"/>
    <hyperlink ref="C525" r:id="rId522" location="marker=17/53.10102/8.90221" display="Apfelallee 10"/>
    <hyperlink ref="C526" r:id="rId523" location="marker=17/53.10102/8.90221" display="Apfelallee 10"/>
    <hyperlink ref="C527" r:id="rId524" location="marker=17/53.10119/8.90212" display="Apfelallee 12"/>
    <hyperlink ref="C528" r:id="rId525" location="marker=17/53.10118/8.90258" display="Apfelallee 5"/>
    <hyperlink ref="C529" r:id="rId526" location="marker=17/53.10127/8.90261" display="Apfelallee 7"/>
    <hyperlink ref="C530" r:id="rId527" location="marker=17/53.10127/8.90261" display="Apfelallee 7"/>
    <hyperlink ref="C531" r:id="rId528" location="marker=17/53.10137/8.90255" display="Apfelallee 9"/>
    <hyperlink ref="C532" r:id="rId529" location="marker=17/53.10137/8.90255" display="Apfelallee 9"/>
    <hyperlink ref="C533" r:id="rId530" location="marker=17/53.10156/8.90198" display="Apfelallee 16"/>
    <hyperlink ref="C534" r:id="rId531" location="marker=17/53.10346/8.90134" display="Apfelallee 30"/>
    <hyperlink ref="C535" r:id="rId532" location="marker=17/53.10201/8.89821" display="Am Rüten 33"/>
    <hyperlink ref="C536" r:id="rId533" location="marker=17/53.10334/8.90072" display="Apfelallee 30"/>
    <hyperlink ref="C537" r:id="rId534" location="marker=17/53.10239/8.89840" display="Am Rüten 39"/>
    <hyperlink ref="C538" r:id="rId535" location="marker=17/53.10212/8.89829" display="Am Rüten 35"/>
    <hyperlink ref="C539" r:id="rId536" location="marker=17/53.10181/8.89811" display="Am Rüten 31"/>
    <hyperlink ref="C540" r:id="rId537" location="marker=17/53.10177/8.89811" display="Am Rüten 29"/>
    <hyperlink ref="C541" r:id="rId538" location="marker=17/53.10177/8.89811" display="Am Rüten 29"/>
    <hyperlink ref="C542" r:id="rId539" location="marker=17/53.10160/8.89810" display="Am Rüten 25"/>
    <hyperlink ref="C543" r:id="rId540" location="marker=17/53.10160/8.89810" display="Am Rüten 25"/>
    <hyperlink ref="C544" r:id="rId541" location="marker=17/53.10127/8.89796" display="Am Rüten 23"/>
    <hyperlink ref="C545" r:id="rId542" location="marker=17/53.10127/8.89796" display="Am Rüten 23"/>
    <hyperlink ref="C546" r:id="rId543" location="marker=17/53.10084/8.89778" display="Am Rüten 19"/>
    <hyperlink ref="C547" r:id="rId544" location="marker=17/53.10038/8.89782" display="Am Rüten 13"/>
    <hyperlink ref="C548" r:id="rId545" location="marker=17/53.10052/8.89756" display="Am Rüten 15"/>
    <hyperlink ref="C549" r:id="rId546" location="marker=17/53.10017/8.89742" display="Am Rüten 11"/>
    <hyperlink ref="C553" r:id="rId547" location="marker=17/53.09850/8.89717" display="Oberneulander Chaussee 3"/>
    <hyperlink ref="C554" r:id="rId548" location="marker=17/53.09850/8.89717" display="Oberneulander Chaussee 3"/>
    <hyperlink ref="C555" r:id="rId549" location="marker=17/53.09857/8.89737" display="Oberneulander Chaussee 5"/>
    <hyperlink ref="C556" r:id="rId550" location="marker=17/53.09870/8.89791" display="Oberneulander Chaussee 7"/>
    <hyperlink ref="C557" r:id="rId551" location="marker=17/53.09803/8.89914" display="Rockwinkeler Chaussee 162"/>
    <hyperlink ref="C558" r:id="rId552" location="marker=17/53.09783/8.89935" display="Rockwinkeler Chaussee 154"/>
    <hyperlink ref="C559" r:id="rId553" location="marker=17/53.09793/8.89925" display="Rockwinkeler Chaussee 158"/>
    <hyperlink ref="C560" r:id="rId554" location="marker=17/53.09779/8.89940" display="Rockwinkeler Chaussee 152"/>
    <hyperlink ref="C561" r:id="rId555" location="marker=17/53.09798/8.89919" display="Rockwinkeler Chaussee 160"/>
    <hyperlink ref="C562" r:id="rId556" location="marker=17/53.09788/8.89930" display="Rockwinkeler Chaussee 156"/>
    <hyperlink ref="C563" r:id="rId557" location="marker=17/53.09990/8.90270" display="Oberneulander Chaussee 35"/>
    <hyperlink ref="C564" r:id="rId558" location="marker=17/53.09980/8.90227" display="Oberneulander Chaussee 33"/>
    <hyperlink ref="C565" r:id="rId559" location="marker=17/53.09980/8.90227" display="Oberneulander Chaussee 33"/>
    <hyperlink ref="C566" r:id="rId560" location="marker=17/53.09971/8.90184" display="Oberneulander Chaussee 31"/>
    <hyperlink ref="C567" r:id="rId561" location="marker=17/53.09957/8.90140" display="Oberneulander Chaussee 29"/>
    <hyperlink ref="C568" r:id="rId562" location="marker=17/53.09948/8.90092" display="Oberneulander Chaussee 27"/>
    <hyperlink ref="C569" r:id="rId563" location="marker=17/53.09904/8.89905" display="Oberneulander Chaussee 13"/>
    <hyperlink ref="C570" r:id="rId564" location="marker=17/53.09905/8.89924" display="Oberneulander Chaussee 15"/>
    <hyperlink ref="C571" r:id="rId565" location="marker=17/53.09915/8.89968" display="Oberneulander Chaussee 19"/>
    <hyperlink ref="C572" r:id="rId566" location="marker=17/53.09922/8.89991" display="Oberneulander Chaussee 21"/>
    <hyperlink ref="C573" r:id="rId567" location="marker=17/53.09923/8.90013" display="Oberneulander Chaussee 23"/>
    <hyperlink ref="C574" r:id="rId568" location="marker=17/53.09936/8.90052" display="Oberneulander Chaussee 25"/>
    <hyperlink ref="C575" r:id="rId569" location="marker=17/53.09676/8.89620" display="Achterdiek 20"/>
    <hyperlink ref="C576" r:id="rId570" location="marker=17/53.09652/8.89637" display="Achterdiek 22"/>
    <hyperlink ref="C577" r:id="rId571" location="marker=17/53.09569/8.89689" display="Achterdiek 30"/>
    <hyperlink ref="C578" r:id="rId572" location="marker=17/53.08393/8.90597" display="Achterdiek 136"/>
    <hyperlink ref="C579" r:id="rId573" location="marker=17/53.08247/8.90750" display="Achterdiek 144"/>
    <hyperlink ref="C580" r:id="rId574" location="marker=17/53.07969/8.91085" display="Achterdiek 172"/>
    <hyperlink ref="C581" r:id="rId575" location="marker=17/53.07884/8.91161" display="Achterdiek 180"/>
    <hyperlink ref="C582" r:id="rId576" location="marker=17/53.10017/8.89742" display="Am Rüten 11"/>
    <hyperlink ref="C583" r:id="rId577" location="marker=17/53.10034/8.89743" display="Am Rüten 13"/>
    <hyperlink ref="C584" r:id="rId578" location="marker=17/53.10034/8.89743" display="Am Rüten 13"/>
    <hyperlink ref="C585" r:id="rId579" location="marker=17/53.10034/8.89743" display="Am Rüten 13"/>
    <hyperlink ref="C586" r:id="rId580" location="marker=17/53.10052/8.89756" display="Am Rüten 15"/>
    <hyperlink ref="C588" r:id="rId581" location="marker=17/53.10084/8.89778" display="Am Rüten 19"/>
    <hyperlink ref="C589" r:id="rId582" location="marker=17/53.10127/8.89796" display="Am Rüten 23"/>
    <hyperlink ref="C590" r:id="rId583" location="marker=17/53.10127/8.89796" display="Am Rüten 23"/>
    <hyperlink ref="C591" r:id="rId584" location="marker=17/53.10160/8.89810" display="Am Rüten 25"/>
    <hyperlink ref="C593" r:id="rId585" location="marker=17/53.10177/8.89811" display="Am Rüten 29"/>
    <hyperlink ref="C594" r:id="rId586" location="marker=17/53.10181/8.89811" display="Am Rüten 31"/>
    <hyperlink ref="C595" r:id="rId587" location="marker=17/53.10201/8.89821" display="Am Rüten 33"/>
    <hyperlink ref="C596" r:id="rId588" location="marker=17/53.10201/8.89821" display="Am Rüten 33"/>
    <hyperlink ref="C597" r:id="rId589" location="marker=17/53.10212/8.89829" display="Am Rüten 35"/>
    <hyperlink ref="C598" r:id="rId590" location="marker=17/53.10239/8.89840" display="Am Rüten 39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591"/>
  <legacyDrawing r:id="rId59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0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78125" defaultRowHeight="14.15" zeroHeight="false" outlineLevelRow="0" outlineLevelCol="0"/>
  <cols>
    <col collapsed="false" customWidth="true" hidden="false" outlineLevel="0" max="1" min="1" style="8" width="12.04"/>
    <col collapsed="false" customWidth="true" hidden="false" outlineLevel="0" max="2" min="2" style="8" width="11.05"/>
    <col collapsed="false" customWidth="true" hidden="false" outlineLevel="0" max="3" min="3" style="9" width="26.39"/>
    <col collapsed="false" customWidth="true" hidden="false" outlineLevel="0" max="4" min="4" style="10" width="26.17"/>
    <col collapsed="false" customWidth="true" hidden="false" outlineLevel="0" max="5" min="5" style="8" width="44.9"/>
    <col collapsed="false" customWidth="true" hidden="false" outlineLevel="0" max="6" min="6" style="8" width="6.98"/>
    <col collapsed="false" customWidth="true" hidden="false" outlineLevel="0" max="7" min="7" style="8" width="22.72"/>
    <col collapsed="false" customWidth="true" hidden="false" outlineLevel="0" max="8" min="8" style="8" width="15.61"/>
    <col collapsed="false" customWidth="true" hidden="false" outlineLevel="0" max="9" min="9" style="8" width="23.98"/>
    <col collapsed="false" customWidth="true" hidden="false" outlineLevel="0" max="10" min="10" style="8" width="25.71"/>
    <col collapsed="false" customWidth="true" hidden="false" outlineLevel="0" max="11" min="11" style="8" width="26.35"/>
    <col collapsed="false" customWidth="true" hidden="false" outlineLevel="0" max="12" min="12" style="9" width="78.77"/>
    <col collapsed="false" customWidth="true" hidden="false" outlineLevel="0" max="13" min="13" style="9" width="48.12"/>
    <col collapsed="false" customWidth="false" hidden="false" outlineLevel="0" max="1022" min="14" style="9" width="11.57"/>
  </cols>
  <sheetData>
    <row r="1" s="12" customFormat="true" ht="14.15" hidden="false" customHeight="true" outlineLevel="0" collapsed="false">
      <c r="A1" s="11" t="s">
        <v>69</v>
      </c>
      <c r="B1" s="11" t="s">
        <v>70</v>
      </c>
      <c r="C1" s="12" t="s">
        <v>71</v>
      </c>
      <c r="D1" s="13" t="s">
        <v>72</v>
      </c>
      <c r="E1" s="14" t="s">
        <v>73</v>
      </c>
      <c r="F1" s="14" t="s">
        <v>74</v>
      </c>
      <c r="G1" s="14" t="s">
        <v>75</v>
      </c>
      <c r="H1" s="14" t="s">
        <v>76</v>
      </c>
      <c r="I1" s="14" t="s">
        <v>77</v>
      </c>
      <c r="J1" s="14" t="s">
        <v>78</v>
      </c>
      <c r="K1" s="11" t="s">
        <v>79</v>
      </c>
      <c r="L1" s="12" t="s">
        <v>80</v>
      </c>
      <c r="M1" s="12" t="s">
        <v>81</v>
      </c>
      <c r="AMI1" s="0"/>
      <c r="AMJ1" s="0"/>
    </row>
    <row r="2" customFormat="false" ht="14.15" hidden="false" customHeight="true" outlineLevel="0" collapsed="false">
      <c r="A2" s="8" t="s">
        <v>2324</v>
      </c>
      <c r="B2" s="8" t="s">
        <v>2325</v>
      </c>
      <c r="C2" s="15" t="s">
        <v>2326</v>
      </c>
      <c r="D2" s="9" t="str">
        <f aca="false">"Rockwinkel "&amp;F2</f>
        <v>Rockwinkel 130a</v>
      </c>
      <c r="E2" s="9" t="str">
        <f aca="false">G2&amp;", "&amp;H2&amp;", "&amp;I2</f>
        <v>Antholz, Joh. Hinr., Arbeiter</v>
      </c>
      <c r="F2" s="16" t="s">
        <v>2327</v>
      </c>
      <c r="G2" s="9" t="s">
        <v>2328</v>
      </c>
      <c r="H2" s="9" t="s">
        <v>642</v>
      </c>
      <c r="I2" s="9" t="s">
        <v>94</v>
      </c>
      <c r="J2" s="9"/>
      <c r="K2" s="8" t="s">
        <v>2329</v>
      </c>
      <c r="L2" s="9" t="str">
        <f aca="false">"https://www.openstreetmap.org/?mlat="&amp;MID(A2,1,9)&amp;"&amp;mlon="&amp;MID(B2,1,8)&amp;"#map=18/"&amp;MID(A2,1,9)&amp;"/"&amp;MID(B2,1,8)</f>
        <v>https://www.openstreetmap.org/?mlat=53.1006&amp;mlon=8.90177#map=18/53.1006/8.90177</v>
      </c>
      <c r="M2" s="9" t="str">
        <f aca="false">"https://opentopomap.org/#marker=17/"&amp;MID(A2,1,9)&amp;"/"&amp;MID(B2,1,8)</f>
        <v>https://opentopomap.org/#marker=17/53.1006/8.90177</v>
      </c>
    </row>
    <row r="3" customFormat="false" ht="14.15" hidden="false" customHeight="true" outlineLevel="0" collapsed="false">
      <c r="A3" s="8" t="s">
        <v>988</v>
      </c>
      <c r="B3" s="8" t="s">
        <v>989</v>
      </c>
      <c r="C3" s="15" t="s">
        <v>990</v>
      </c>
      <c r="D3" s="9" t="str">
        <f aca="false">"Rockwinkel "&amp;F3</f>
        <v>Rockwinkel 4</v>
      </c>
      <c r="E3" s="9" t="str">
        <f aca="false">G3&amp;", "&amp;H3&amp;", "&amp;J3</f>
        <v>Arndt, Geschwister, Landgut</v>
      </c>
      <c r="F3" s="16" t="n">
        <v>4</v>
      </c>
      <c r="G3" s="9" t="s">
        <v>991</v>
      </c>
      <c r="H3" s="9" t="s">
        <v>412</v>
      </c>
      <c r="I3" s="9"/>
      <c r="J3" s="9" t="s">
        <v>151</v>
      </c>
      <c r="K3" s="8" t="s">
        <v>992</v>
      </c>
      <c r="L3" s="9" t="str">
        <f aca="false">"https://www.openstreetmap.org/?mlat="&amp;MID(A3,1,9)&amp;"&amp;mlon="&amp;MID(B3,1,8)&amp;"#map=18/"&amp;MID(A3,1,9)&amp;"/"&amp;MID(B3,1,8)</f>
        <v>https://www.openstreetmap.org/?mlat=53.095331&amp;mlon=8.913892#map=18/53.095331/8.913892</v>
      </c>
      <c r="M3" s="9" t="str">
        <f aca="false">"https://opentopomap.org/#marker=17/"&amp;MID(A3,1,9)&amp;"/"&amp;MID(B3,1,8)</f>
        <v>https://opentopomap.org/#marker=17/53.095331/8.913892</v>
      </c>
    </row>
    <row r="4" customFormat="false" ht="14.15" hidden="false" customHeight="true" outlineLevel="0" collapsed="false">
      <c r="A4" s="8" t="s">
        <v>2553</v>
      </c>
      <c r="B4" s="8" t="s">
        <v>2554</v>
      </c>
      <c r="C4" s="15" t="s">
        <v>2555</v>
      </c>
      <c r="D4" s="9" t="str">
        <f aca="false">"Rockwinkel am Achterdiek "&amp;F4</f>
        <v>Rockwinkel am Achterdiek 136</v>
      </c>
      <c r="E4" s="9" t="str">
        <f aca="false">G4&amp;", "&amp;H4&amp;", "&amp;I4</f>
        <v>Asendorf, H., Zimmermann</v>
      </c>
      <c r="F4" s="16" t="n">
        <v>136</v>
      </c>
      <c r="G4" s="9" t="s">
        <v>2556</v>
      </c>
      <c r="H4" s="9" t="s">
        <v>109</v>
      </c>
      <c r="I4" s="9" t="s">
        <v>137</v>
      </c>
      <c r="J4" s="9"/>
      <c r="K4" s="8" t="s">
        <v>2557</v>
      </c>
      <c r="L4" s="9" t="str">
        <f aca="false">"https://www.openstreetmap.org/?mlat="&amp;MID(A4,1,9)&amp;"&amp;mlon="&amp;MID(B4,1,8)&amp;"#map=18/"&amp;MID(A4,1,9)&amp;"/"&amp;MID(B4,1,8)</f>
        <v>https://www.openstreetmap.org/?mlat=53.08393&amp;mlon=8.90597#map=18/53.08393/8.90597</v>
      </c>
      <c r="M4" s="9" t="str">
        <f aca="false">"https://opentopomap.org/#marker=17/"&amp;MID(A4,1,9)&amp;"/"&amp;MID(B4,1,8)</f>
        <v>https://opentopomap.org/#marker=17/53.08393/8.90597</v>
      </c>
    </row>
    <row r="5" customFormat="false" ht="14.15" hidden="false" customHeight="true" outlineLevel="0" collapsed="false">
      <c r="A5" s="8" t="s">
        <v>265</v>
      </c>
      <c r="B5" s="8" t="s">
        <v>266</v>
      </c>
      <c r="C5" s="15" t="s">
        <v>267</v>
      </c>
      <c r="D5" s="9" t="str">
        <f aca="false">"Oberneuland "&amp;F5</f>
        <v>Oberneuland 16</v>
      </c>
      <c r="E5" s="9" t="str">
        <f aca="false">G5&amp;", "&amp;H5&amp;", "&amp;I5</f>
        <v>Aumund, Albert, Landmann</v>
      </c>
      <c r="F5" s="16" t="n">
        <v>16</v>
      </c>
      <c r="G5" s="9" t="s">
        <v>268</v>
      </c>
      <c r="H5" s="9" t="s">
        <v>269</v>
      </c>
      <c r="I5" s="9" t="s">
        <v>164</v>
      </c>
      <c r="J5" s="9"/>
      <c r="K5" s="8" t="s">
        <v>270</v>
      </c>
      <c r="L5" s="9" t="str">
        <f aca="false">"https://www.openstreetmap.org/?mlat="&amp;MID(A5,1,9)&amp;"&amp;mlon="&amp;MID(B5,1,8)&amp;"#map=18/"&amp;MID(A5,1,9)&amp;"/"&amp;MID(B5,1,8)</f>
        <v>https://www.openstreetmap.org/?mlat=53.103194&amp;mlon=8.917739#map=18/53.103194/8.917739</v>
      </c>
      <c r="M5" s="9" t="str">
        <f aca="false">"https://opentopomap.org/#marker=17/"&amp;MID(A5,1,9)&amp;"/"&amp;MID(B5,1,8)</f>
        <v>https://opentopomap.org/#marker=17/53.103194/8.917739</v>
      </c>
    </row>
    <row r="6" customFormat="false" ht="14.15" hidden="false" customHeight="true" outlineLevel="0" collapsed="false">
      <c r="A6" s="8" t="s">
        <v>896</v>
      </c>
      <c r="B6" s="8" t="s">
        <v>897</v>
      </c>
      <c r="C6" s="15" t="s">
        <v>898</v>
      </c>
      <c r="D6" s="9" t="str">
        <f aca="false">"Oberneuland "&amp;F6</f>
        <v>Oberneuland 98</v>
      </c>
      <c r="E6" s="9" t="str">
        <f aca="false">G6&amp;", "&amp;H6&amp;", "&amp;I6</f>
        <v>Babel, Arend, Landmann</v>
      </c>
      <c r="F6" s="16" t="n">
        <v>98</v>
      </c>
      <c r="G6" s="9" t="s">
        <v>899</v>
      </c>
      <c r="H6" s="9" t="s">
        <v>811</v>
      </c>
      <c r="I6" s="9" t="s">
        <v>164</v>
      </c>
      <c r="J6" s="9"/>
      <c r="K6" s="8" t="s">
        <v>900</v>
      </c>
      <c r="L6" s="9" t="str">
        <f aca="false">"https://www.openstreetmap.org/?mlat="&amp;MID(A6,1,9)&amp;"&amp;mlon="&amp;MID(B6,1,8)&amp;"#map=18/"&amp;MID(A6,1,9)&amp;"/"&amp;MID(B6,1,8)</f>
        <v>https://www.openstreetmap.org/?mlat=53.120306&amp;mlon=8.924184#map=18/53.120306/8.924184</v>
      </c>
      <c r="M6" s="9" t="str">
        <f aca="false">"https://opentopomap.org/#marker=17/"&amp;MID(A6,1,9)&amp;"/"&amp;MID(B6,1,8)</f>
        <v>https://opentopomap.org/#marker=17/53.120306/8.924184</v>
      </c>
    </row>
    <row r="7" customFormat="false" ht="14.15" hidden="false" customHeight="true" outlineLevel="0" collapsed="false">
      <c r="A7" s="8" t="s">
        <v>2012</v>
      </c>
      <c r="B7" s="8" t="s">
        <v>2013</v>
      </c>
      <c r="C7" s="15" t="s">
        <v>2014</v>
      </c>
      <c r="D7" s="9" t="str">
        <f aca="false">"Rockwinkel "&amp;F7</f>
        <v>Rockwinkel 95i</v>
      </c>
      <c r="E7" s="9" t="str">
        <f aca="false">G7&amp;", "&amp;H7&amp;", "&amp;I7</f>
        <v>Backhoff, C. A. J., Apotheker</v>
      </c>
      <c r="F7" s="16" t="s">
        <v>2015</v>
      </c>
      <c r="G7" s="9" t="s">
        <v>2016</v>
      </c>
      <c r="H7" s="9" t="s">
        <v>2017</v>
      </c>
      <c r="I7" s="9" t="s">
        <v>2018</v>
      </c>
      <c r="J7" s="9"/>
      <c r="K7" s="8" t="s">
        <v>2019</v>
      </c>
      <c r="L7" s="9" t="str">
        <f aca="false">"https://www.openstreetmap.org/?mlat="&amp;MID(A7,1,9)&amp;"&amp;mlon="&amp;MID(B7,1,8)&amp;"#map=18/"&amp;MID(A7,1,9)&amp;"/"&amp;MID(B7,1,8)</f>
        <v>https://www.openstreetmap.org/?mlat=53.09044&amp;mlon=8.93407#map=18/53.09044/8.93407</v>
      </c>
      <c r="M7" s="9" t="str">
        <f aca="false">"https://opentopomap.org/#marker=17/"&amp;MID(A7,1,9)&amp;"/"&amp;MID(B7,1,8)</f>
        <v>https://opentopomap.org/#marker=17/53.09044/8.93407</v>
      </c>
    </row>
    <row r="8" s="9" customFormat="true" ht="14.15" hidden="false" customHeight="true" outlineLevel="0" collapsed="false">
      <c r="A8" s="8" t="s">
        <v>2027</v>
      </c>
      <c r="B8" s="8" t="s">
        <v>2028</v>
      </c>
      <c r="C8" s="15" t="s">
        <v>2029</v>
      </c>
      <c r="D8" s="9" t="str">
        <f aca="false">"Rockwinkel "&amp;F8</f>
        <v>Rockwinkel 96</v>
      </c>
      <c r="E8" s="9" t="str">
        <f aca="false">G8</f>
        <v>Bahnhofsgebäude</v>
      </c>
      <c r="F8" s="16" t="n">
        <v>96</v>
      </c>
      <c r="G8" s="9" t="s">
        <v>2030</v>
      </c>
      <c r="K8" s="8" t="s">
        <v>2031</v>
      </c>
      <c r="L8" s="9" t="str">
        <f aca="false">"https://www.openstreetmap.org/?mlat="&amp;MID(A8,1,9)&amp;"&amp;mlon="&amp;MID(B8,1,8)&amp;"#map=18/"&amp;MID(A8,1,9)&amp;"/"&amp;MID(B8,1,8)</f>
        <v>https://www.openstreetmap.org/?mlat=53.08861&amp;mlon=8.933#map=18/53.08861/8.933</v>
      </c>
      <c r="M8" s="9" t="str">
        <f aca="false">"https://opentopomap.org/#marker=17/"&amp;MID(A8,1,9)&amp;"/"&amp;MID(B8,1,8)</f>
        <v>https://opentopomap.org/#marker=17/53.08861/8.933</v>
      </c>
      <c r="AMI8" s="0"/>
      <c r="AMJ8" s="0"/>
    </row>
    <row r="9" customFormat="false" ht="14.15" hidden="false" customHeight="true" outlineLevel="0" collapsed="false">
      <c r="A9" s="8" t="s">
        <v>951</v>
      </c>
      <c r="B9" s="8" t="s">
        <v>952</v>
      </c>
      <c r="C9" s="15" t="s">
        <v>953</v>
      </c>
      <c r="D9" s="9" t="str">
        <f aca="false">"Rockwinkel "&amp;F9</f>
        <v>Rockwinkel 2</v>
      </c>
      <c r="E9" s="9" t="str">
        <f aca="false">G9&amp;", "&amp;H9&amp;", "&amp;I9</f>
        <v>Barg, Herm., Landmann</v>
      </c>
      <c r="F9" s="16" t="n">
        <v>2</v>
      </c>
      <c r="G9" s="9" t="s">
        <v>954</v>
      </c>
      <c r="H9" s="9" t="s">
        <v>409</v>
      </c>
      <c r="I9" s="9" t="s">
        <v>164</v>
      </c>
      <c r="J9" s="9"/>
      <c r="K9" s="8" t="s">
        <v>955</v>
      </c>
      <c r="L9" s="9" t="str">
        <f aca="false">"https://www.openstreetmap.org/?mlat="&amp;MID(A9,1,9)&amp;"&amp;mlon="&amp;MID(B9,1,8)&amp;"#map=18/"&amp;MID(A9,1,9)&amp;"/"&amp;MID(B9,1,8)</f>
        <v>https://www.openstreetmap.org/?mlat=53.097078&amp;mlon=8.909905#map=18/53.097078/8.909905</v>
      </c>
      <c r="M9" s="9" t="str">
        <f aca="false">"https://opentopomap.org/#marker=17/"&amp;MID(A9,1,9)&amp;"/"&amp;MID(B9,1,8)</f>
        <v>https://opentopomap.org/#marker=17/53.097078/8.909905</v>
      </c>
    </row>
    <row r="10" customFormat="false" ht="14.15" hidden="false" customHeight="true" outlineLevel="0" collapsed="false">
      <c r="D10" s="9" t="str">
        <f aca="false">"Rockwinkel "&amp;F10</f>
        <v>Rockwinkel 91m</v>
      </c>
      <c r="E10" s="9" t="str">
        <f aca="false">G10&amp;", "&amp;H10&amp;", "&amp;I10</f>
        <v>Bartels, Carl, Wirt</v>
      </c>
      <c r="F10" s="16" t="s">
        <v>1912</v>
      </c>
      <c r="G10" s="9" t="s">
        <v>85</v>
      </c>
      <c r="H10" s="9" t="s">
        <v>235</v>
      </c>
      <c r="I10" s="9" t="s">
        <v>217</v>
      </c>
      <c r="J10" s="9"/>
    </row>
    <row r="11" customFormat="false" ht="14.15" hidden="false" customHeight="true" outlineLevel="0" collapsed="false">
      <c r="A11" s="8" t="s">
        <v>1529</v>
      </c>
      <c r="B11" s="8" t="s">
        <v>1530</v>
      </c>
      <c r="C11" s="17" t="s">
        <v>1531</v>
      </c>
      <c r="D11" s="9" t="str">
        <f aca="false">"Rockwinkel "&amp;F11</f>
        <v>Rockwinkel 58</v>
      </c>
      <c r="E11" s="9" t="str">
        <f aca="false">G11&amp;", "&amp;H11&amp;", "&amp;I11</f>
        <v>Bartels, Christ., Tischler</v>
      </c>
      <c r="F11" s="16" t="n">
        <v>58</v>
      </c>
      <c r="G11" s="9" t="s">
        <v>85</v>
      </c>
      <c r="H11" s="9" t="s">
        <v>1532</v>
      </c>
      <c r="I11" s="9" t="s">
        <v>835</v>
      </c>
      <c r="J11" s="9"/>
      <c r="K11" s="8" t="s">
        <v>1533</v>
      </c>
      <c r="L11" s="9" t="str">
        <f aca="false">"https://www.openstreetmap.org/?mlat="&amp;MID(A11,1,9)&amp;"&amp;mlon="&amp;MID(B11,1,8)&amp;"#map=18/"&amp;MID(A11,1,9)&amp;"/"&amp;MID(B11,1,8)</f>
        <v>https://www.openstreetmap.org/?mlat=53.083596&amp;mlon=8.94918#map=18/53.083596/8.94918</v>
      </c>
      <c r="M11" s="9" t="str">
        <f aca="false">"https://opentopomap.org/#marker=17/"&amp;MID(A11,1,9)&amp;"/"&amp;MID(B11,1,8)</f>
        <v>https://opentopomap.org/#marker=17/53.083596/8.94918</v>
      </c>
    </row>
    <row r="12" customFormat="false" ht="14.15" hidden="false" customHeight="true" outlineLevel="0" collapsed="false">
      <c r="A12" s="8" t="s">
        <v>638</v>
      </c>
      <c r="B12" s="8" t="s">
        <v>639</v>
      </c>
      <c r="C12" s="15" t="s">
        <v>640</v>
      </c>
      <c r="D12" s="9" t="str">
        <f aca="false">"Oberneuland "&amp;F12</f>
        <v>Oberneuland 57</v>
      </c>
      <c r="E12" s="9" t="str">
        <f aca="false">G12&amp;", "&amp;H12&amp;", "&amp;I12</f>
        <v>Bartels, Eduard, Landmann</v>
      </c>
      <c r="F12" s="16" t="n">
        <v>57</v>
      </c>
      <c r="G12" s="9" t="s">
        <v>85</v>
      </c>
      <c r="H12" s="9" t="s">
        <v>426</v>
      </c>
      <c r="I12" s="9" t="s">
        <v>164</v>
      </c>
      <c r="J12" s="9"/>
      <c r="K12" s="8" t="s">
        <v>641</v>
      </c>
      <c r="L12" s="9" t="str">
        <f aca="false">"https://www.openstreetmap.org/?mlat="&amp;MID(A12,1,9)&amp;"&amp;mlon="&amp;MID(B12,1,8)&amp;"#map=18/"&amp;MID(A12,1,9)&amp;"/"&amp;MID(B12,1,8)</f>
        <v>https://www.openstreetmap.org/?mlat=53.088718&amp;mlon=8.940227#map=18/53.088718/8.940227</v>
      </c>
      <c r="M12" s="9" t="str">
        <f aca="false">"https://opentopomap.org/#marker=17/"&amp;MID(A12,1,9)&amp;"/"&amp;MID(B12,1,8)</f>
        <v>https://opentopomap.org/#marker=17/53.088718/8.940227</v>
      </c>
    </row>
    <row r="13" customFormat="false" ht="14.15" hidden="false" customHeight="true" outlineLevel="0" collapsed="false">
      <c r="A13" s="8" t="s">
        <v>1503</v>
      </c>
      <c r="B13" s="8" t="s">
        <v>1504</v>
      </c>
      <c r="C13" s="17" t="s">
        <v>1505</v>
      </c>
      <c r="D13" s="9" t="str">
        <f aca="false">"Rockwinkel "&amp;F13</f>
        <v>Rockwinkel 55</v>
      </c>
      <c r="E13" s="9" t="str">
        <f aca="false">G13&amp;", "&amp;H13&amp;", "&amp;I13</f>
        <v>Bartels, Friedr., Bahnwärter a. D.</v>
      </c>
      <c r="F13" s="16" t="n">
        <v>55</v>
      </c>
      <c r="G13" s="9" t="s">
        <v>85</v>
      </c>
      <c r="H13" s="9" t="s">
        <v>483</v>
      </c>
      <c r="I13" s="9" t="s">
        <v>1506</v>
      </c>
      <c r="J13" s="9"/>
      <c r="K13" s="8" t="s">
        <v>1507</v>
      </c>
      <c r="L13" s="9" t="str">
        <f aca="false">"https://www.openstreetmap.org/?mlat="&amp;MID(A13,1,9)&amp;"&amp;mlon="&amp;MID(B13,1,8)&amp;"#map=18/"&amp;MID(A13,1,9)&amp;"/"&amp;MID(B13,1,8)</f>
        <v>https://www.openstreetmap.org/?mlat=53.082414&amp;mlon=8.949092#map=18/53.082414/8.949092</v>
      </c>
      <c r="M13" s="9" t="str">
        <f aca="false">"https://opentopomap.org/#marker=17/"&amp;MID(A13,1,9)&amp;"/"&amp;MID(B13,1,8)</f>
        <v>https://opentopomap.org/#marker=17/53.082414/8.949092</v>
      </c>
    </row>
    <row r="14" customFormat="false" ht="14.15" hidden="false" customHeight="true" outlineLevel="0" collapsed="false">
      <c r="A14" s="8" t="s">
        <v>406</v>
      </c>
      <c r="B14" s="8" t="s">
        <v>407</v>
      </c>
      <c r="C14" s="15" t="s">
        <v>408</v>
      </c>
      <c r="D14" s="9" t="str">
        <f aca="false">"Oberneuland "&amp;F14</f>
        <v>Oberneuland 31</v>
      </c>
      <c r="E14" s="9" t="str">
        <f aca="false">G14&amp;", "&amp;H14&amp;", "&amp;I14</f>
        <v>Bartels, Herm., Landmann</v>
      </c>
      <c r="F14" s="16" t="n">
        <v>31</v>
      </c>
      <c r="G14" s="9" t="s">
        <v>85</v>
      </c>
      <c r="H14" s="9" t="s">
        <v>409</v>
      </c>
      <c r="I14" s="9" t="s">
        <v>164</v>
      </c>
      <c r="J14" s="9"/>
      <c r="K14" s="8" t="s">
        <v>410</v>
      </c>
      <c r="L14" s="9" t="str">
        <f aca="false">"https://www.openstreetmap.org/?mlat="&amp;MID(A14,1,9)&amp;"&amp;mlon="&amp;MID(B14,1,8)&amp;"#map=18/"&amp;MID(A14,1,9)&amp;"/"&amp;MID(B14,1,8)</f>
        <v>https://www.openstreetmap.org/?mlat=53.096773&amp;mlon=8.928306#map=18/53.096773/8.928306</v>
      </c>
      <c r="M14" s="9" t="str">
        <f aca="false">"https://opentopomap.org/#marker=17/"&amp;MID(A14,1,9)&amp;"/"&amp;MID(B14,1,8)</f>
        <v>https://opentopomap.org/#marker=17/53.096773/8.928306</v>
      </c>
    </row>
    <row r="15" customFormat="false" ht="14.15" hidden="false" customHeight="true" outlineLevel="0" collapsed="false">
      <c r="A15" s="8" t="s">
        <v>82</v>
      </c>
      <c r="B15" s="8" t="s">
        <v>83</v>
      </c>
      <c r="C15" s="15" t="s">
        <v>84</v>
      </c>
      <c r="D15" s="9" t="str">
        <f aca="false">"Oberneuland "&amp;F15</f>
        <v>Oberneuland 1</v>
      </c>
      <c r="E15" s="9" t="str">
        <f aca="false">G15&amp;", "&amp;H15&amp;", "&amp;I15</f>
        <v>Bartels, J. H. W., Kommis</v>
      </c>
      <c r="F15" s="16" t="n">
        <v>1</v>
      </c>
      <c r="G15" s="9" t="s">
        <v>85</v>
      </c>
      <c r="H15" s="9" t="s">
        <v>86</v>
      </c>
      <c r="I15" s="9" t="s">
        <v>87</v>
      </c>
      <c r="J15" s="9"/>
      <c r="K15" s="8" t="s">
        <v>88</v>
      </c>
      <c r="L15" s="9" t="str">
        <f aca="false">"https://www.openstreetmap.org/?mlat="&amp;MID(A15,1,9)&amp;"&amp;mlon="&amp;MID(B15,1,8)&amp;"#map=18/"&amp;MID(A15,1,9)&amp;"/"&amp;MID(B15,1,8)</f>
        <v>https://www.openstreetmap.org/?mlat=53.10648&amp;mlon=8.90111#map=18/53.10648/8.90111</v>
      </c>
      <c r="M15" s="9" t="str">
        <f aca="false">"https://opentopomap.org/#marker=17/"&amp;MID(A15,1,9)&amp;"/"&amp;MID(B15,1,8)</f>
        <v>https://opentopomap.org/#marker=17/53.10648/8.90111</v>
      </c>
    </row>
    <row r="16" customFormat="false" ht="14.15" hidden="false" customHeight="true" outlineLevel="0" collapsed="false">
      <c r="A16" s="8" t="s">
        <v>434</v>
      </c>
      <c r="B16" s="8" t="s">
        <v>435</v>
      </c>
      <c r="C16" s="15" t="s">
        <v>436</v>
      </c>
      <c r="D16" s="9" t="str">
        <f aca="false">"Oberneuland "&amp;F16</f>
        <v>Oberneuland 36</v>
      </c>
      <c r="E16" s="9" t="str">
        <f aca="false">G16&amp;", "&amp;H16&amp;", "&amp;I16</f>
        <v>Bartels, Joh., Arbeiter</v>
      </c>
      <c r="F16" s="16" t="n">
        <v>36</v>
      </c>
      <c r="G16" s="9" t="s">
        <v>85</v>
      </c>
      <c r="H16" s="9" t="s">
        <v>143</v>
      </c>
      <c r="I16" s="9" t="s">
        <v>94</v>
      </c>
      <c r="J16" s="9"/>
      <c r="K16" s="8" t="s">
        <v>437</v>
      </c>
      <c r="L16" s="9" t="str">
        <f aca="false">"https://www.openstreetmap.org/?mlat="&amp;MID(A16,1,9)&amp;"&amp;mlon="&amp;MID(B16,1,8)&amp;"#map=18/"&amp;MID(A16,1,9)&amp;"/"&amp;MID(B16,1,8)</f>
        <v>https://www.openstreetmap.org/?mlat=53.094754&amp;mlon=8.931362#map=18/53.094754/8.931362</v>
      </c>
      <c r="M16" s="9" t="str">
        <f aca="false">"https://opentopomap.org/#marker=17/"&amp;MID(A16,1,9)&amp;"/"&amp;MID(B16,1,8)</f>
        <v>https://opentopomap.org/#marker=17/53.094754/8.931362</v>
      </c>
    </row>
    <row r="17" customFormat="false" ht="14.15" hidden="false" customHeight="true" outlineLevel="0" collapsed="false">
      <c r="A17" s="8" t="s">
        <v>1503</v>
      </c>
      <c r="B17" s="8" t="s">
        <v>1504</v>
      </c>
      <c r="C17" s="17" t="s">
        <v>1505</v>
      </c>
      <c r="D17" s="9" t="str">
        <f aca="false">"Rockwinkel "&amp;F17</f>
        <v>Rockwinkel 55</v>
      </c>
      <c r="E17" s="9" t="str">
        <f aca="false">G17&amp;", "&amp;H17&amp;", "&amp;I17</f>
        <v>Bartels, Joh., Arbeiter</v>
      </c>
      <c r="F17" s="16" t="n">
        <v>55</v>
      </c>
      <c r="G17" s="9" t="s">
        <v>85</v>
      </c>
      <c r="H17" s="9" t="s">
        <v>143</v>
      </c>
      <c r="I17" s="9" t="s">
        <v>94</v>
      </c>
      <c r="J17" s="9"/>
      <c r="K17" s="8" t="s">
        <v>1507</v>
      </c>
      <c r="L17" s="9" t="str">
        <f aca="false">"https://www.openstreetmap.org/?mlat="&amp;MID(A17,1,9)&amp;"&amp;mlon="&amp;MID(B17,1,8)&amp;"#map=18/"&amp;MID(A17,1,9)&amp;"/"&amp;MID(B17,1,8)</f>
        <v>https://www.openstreetmap.org/?mlat=53.082414&amp;mlon=8.949092#map=18/53.082414/8.949092</v>
      </c>
      <c r="M17" s="9" t="str">
        <f aca="false">"https://opentopomap.org/#marker=17/"&amp;MID(A17,1,9)&amp;"/"&amp;MID(B17,1,8)</f>
        <v>https://opentopomap.org/#marker=17/53.082414/8.949092</v>
      </c>
    </row>
    <row r="18" customFormat="false" ht="14.15" hidden="false" customHeight="true" outlineLevel="0" collapsed="false">
      <c r="A18" s="8" t="s">
        <v>638</v>
      </c>
      <c r="B18" s="8" t="s">
        <v>639</v>
      </c>
      <c r="C18" s="15" t="s">
        <v>640</v>
      </c>
      <c r="D18" s="9" t="str">
        <f aca="false">"Oberneuland "&amp;F18</f>
        <v>Oberneuland 57</v>
      </c>
      <c r="E18" s="9" t="str">
        <f aca="false">G18&amp;", "&amp;H18&amp;", "&amp;I18</f>
        <v>Bartels, Joh. Hinr., Wwe.</v>
      </c>
      <c r="F18" s="16" t="n">
        <v>57</v>
      </c>
      <c r="G18" s="9" t="s">
        <v>85</v>
      </c>
      <c r="H18" s="9" t="s">
        <v>642</v>
      </c>
      <c r="I18" s="9" t="s">
        <v>91</v>
      </c>
      <c r="J18" s="9"/>
      <c r="K18" s="8" t="s">
        <v>641</v>
      </c>
      <c r="L18" s="9" t="str">
        <f aca="false">"https://www.openstreetmap.org/?mlat="&amp;MID(A18,1,9)&amp;"&amp;mlon="&amp;MID(B18,1,8)&amp;"#map=18/"&amp;MID(A18,1,9)&amp;"/"&amp;MID(B18,1,8)</f>
        <v>https://www.openstreetmap.org/?mlat=53.088718&amp;mlon=8.940227#map=18/53.088718/8.940227</v>
      </c>
      <c r="M18" s="9" t="str">
        <f aca="false">"https://opentopomap.org/#marker=17/"&amp;MID(A18,1,9)&amp;"/"&amp;MID(B18,1,8)</f>
        <v>https://opentopomap.org/#marker=17/53.088718/8.940227</v>
      </c>
    </row>
    <row r="19" customFormat="false" ht="14.15" hidden="false" customHeight="true" outlineLevel="0" collapsed="false">
      <c r="A19" s="8" t="s">
        <v>2257</v>
      </c>
      <c r="B19" s="8" t="s">
        <v>2258</v>
      </c>
      <c r="C19" s="15" t="s">
        <v>2259</v>
      </c>
      <c r="D19" s="9" t="str">
        <f aca="false">"Rockwinkel "&amp;F19</f>
        <v>Rockwinkel 123a</v>
      </c>
      <c r="E19" s="9" t="str">
        <f aca="false">G19&amp;", "&amp;H19&amp;", "&amp;I19</f>
        <v>Basche, Otto, Gärtner</v>
      </c>
      <c r="F19" s="16" t="s">
        <v>2260</v>
      </c>
      <c r="G19" s="9" t="s">
        <v>2261</v>
      </c>
      <c r="H19" s="9" t="s">
        <v>1203</v>
      </c>
      <c r="I19" s="9" t="s">
        <v>236</v>
      </c>
      <c r="J19" s="9"/>
      <c r="K19" s="8" t="s">
        <v>2262</v>
      </c>
      <c r="L19" s="9" t="str">
        <f aca="false">"https://www.openstreetmap.org/?mlat="&amp;MID(A19,1,9)&amp;"&amp;mlon="&amp;MID(B19,1,8)&amp;"#map=18/"&amp;MID(A19,1,9)&amp;"/"&amp;MID(B19,1,8)</f>
        <v>https://www.openstreetmap.org/?mlat=53.101112&amp;mlon=8.905478#map=18/53.101112/8.905478</v>
      </c>
      <c r="M19" s="9" t="str">
        <f aca="false">"https://opentopomap.org/#marker=17/"&amp;MID(A19,1,9)&amp;"/"&amp;MID(B19,1,8)</f>
        <v>https://opentopomap.org/#marker=17/53.101112/8.905478</v>
      </c>
    </row>
    <row r="20" customFormat="false" ht="14.15" hidden="false" customHeight="true" outlineLevel="0" collapsed="false">
      <c r="A20" s="8" t="s">
        <v>399</v>
      </c>
      <c r="B20" s="8" t="s">
        <v>400</v>
      </c>
      <c r="C20" s="15" t="s">
        <v>401</v>
      </c>
      <c r="D20" s="9" t="str">
        <f aca="false">"Oberneuland "&amp;F20</f>
        <v>Oberneuland 30a</v>
      </c>
      <c r="E20" s="9" t="str">
        <f aca="false">G20&amp;", "&amp;H20</f>
        <v>Becker, Johannes</v>
      </c>
      <c r="F20" s="16" t="s">
        <v>402</v>
      </c>
      <c r="G20" s="9" t="s">
        <v>403</v>
      </c>
      <c r="H20" s="9" t="s">
        <v>404</v>
      </c>
      <c r="I20" s="9"/>
      <c r="J20" s="9"/>
      <c r="K20" s="8" t="s">
        <v>405</v>
      </c>
      <c r="L20" s="9" t="str">
        <f aca="false">"https://www.openstreetmap.org/?mlat="&amp;MID(A20,1,9)&amp;"&amp;mlon="&amp;MID(B20,1,8)&amp;"#map=18/"&amp;MID(A20,1,9)&amp;"/"&amp;MID(B20,1,8)</f>
        <v>https://www.openstreetmap.org/?mlat=53.09729&amp;mlon=8.927169#map=18/53.09729/8.927169</v>
      </c>
      <c r="M20" s="9" t="str">
        <f aca="false">"https://opentopomap.org/#marker=17/"&amp;MID(A20,1,9)&amp;"/"&amp;MID(B20,1,8)</f>
        <v>https://opentopomap.org/#marker=17/53.09729/8.927169</v>
      </c>
    </row>
    <row r="21" customFormat="false" ht="14.15" hidden="false" customHeight="true" outlineLevel="0" collapsed="false">
      <c r="A21" s="8" t="s">
        <v>1479</v>
      </c>
      <c r="B21" s="8" t="s">
        <v>1470</v>
      </c>
      <c r="C21" s="15" t="s">
        <v>1480</v>
      </c>
      <c r="D21" s="9" t="str">
        <f aca="false">"Rockwinkel "&amp;F21</f>
        <v>Rockwinkel 51b</v>
      </c>
      <c r="E21" s="9" t="str">
        <f aca="false">G21&amp;", "&amp;H21&amp;", "&amp;I21</f>
        <v>Behrens, Alb., Arbeiter</v>
      </c>
      <c r="F21" s="16" t="s">
        <v>1481</v>
      </c>
      <c r="G21" s="9" t="s">
        <v>142</v>
      </c>
      <c r="H21" s="9" t="s">
        <v>841</v>
      </c>
      <c r="I21" s="9" t="s">
        <v>94</v>
      </c>
      <c r="J21" s="9"/>
      <c r="K21" s="8" t="s">
        <v>1482</v>
      </c>
      <c r="L21" s="9" t="str">
        <f aca="false">"https://www.openstreetmap.org/?mlat="&amp;MID(A21,1,9)&amp;"&amp;mlon="&amp;MID(B21,1,8)&amp;"#map=18/"&amp;MID(A21,1,9)&amp;"/"&amp;MID(B21,1,8)</f>
        <v>https://www.openstreetmap.org/?mlat=53.0806&amp;mlon=8.94024#map=18/53.0806/8.94024</v>
      </c>
      <c r="M21" s="9" t="str">
        <f aca="false">"https://opentopomap.org/#marker=17/"&amp;MID(A21,1,9)&amp;"/"&amp;MID(B21,1,8)</f>
        <v>https://opentopomap.org/#marker=17/53.0806/8.94024</v>
      </c>
    </row>
    <row r="22" customFormat="false" ht="14.15" hidden="false" customHeight="true" outlineLevel="0" collapsed="false">
      <c r="A22" s="8" t="s">
        <v>817</v>
      </c>
      <c r="B22" s="8" t="s">
        <v>818</v>
      </c>
      <c r="C22" s="17" t="s">
        <v>819</v>
      </c>
      <c r="D22" s="9" t="str">
        <f aca="false">"Oberneuland "&amp;F22</f>
        <v>Oberneuland 85</v>
      </c>
      <c r="E22" s="9" t="str">
        <f aca="false">G22&amp;", "&amp;H22&amp;", "&amp;I22</f>
        <v>Behrens, Arnold, Landmann</v>
      </c>
      <c r="F22" s="16" t="n">
        <v>85</v>
      </c>
      <c r="G22" s="9" t="s">
        <v>142</v>
      </c>
      <c r="H22" s="9" t="s">
        <v>820</v>
      </c>
      <c r="I22" s="9" t="s">
        <v>164</v>
      </c>
      <c r="J22" s="9"/>
      <c r="K22" s="8" t="s">
        <v>821</v>
      </c>
      <c r="L22" s="9" t="str">
        <f aca="false">"https://www.openstreetmap.org/?mlat="&amp;MID(A22,1,9)&amp;"&amp;mlon="&amp;MID(B22,1,8)&amp;"#map=18/"&amp;MID(A22,1,9)&amp;"/"&amp;MID(B22,1,8)</f>
        <v>https://www.openstreetmap.org/?mlat=53.09395&amp;mlon=8.94897#map=18/53.09395/8.94897</v>
      </c>
      <c r="M22" s="9" t="str">
        <f aca="false">"https://opentopomap.org/#marker=17/"&amp;MID(A22,1,9)&amp;"/"&amp;MID(B22,1,8)</f>
        <v>https://opentopomap.org/#marker=17/53.09395/8.94897</v>
      </c>
    </row>
    <row r="23" customFormat="false" ht="14.15" hidden="false" customHeight="true" outlineLevel="0" collapsed="false">
      <c r="A23" s="8" t="s">
        <v>783</v>
      </c>
      <c r="B23" s="8" t="s">
        <v>784</v>
      </c>
      <c r="C23" s="15" t="s">
        <v>785</v>
      </c>
      <c r="D23" s="9" t="str">
        <f aca="false">"Oberneuland "&amp;F23</f>
        <v>Oberneuland 78</v>
      </c>
      <c r="E23" s="9" t="str">
        <f aca="false">G23&amp;", "&amp;H23&amp;", "&amp;I23</f>
        <v>Behrens, Berend, Landmann</v>
      </c>
      <c r="F23" s="16" t="n">
        <v>78</v>
      </c>
      <c r="G23" s="9" t="s">
        <v>142</v>
      </c>
      <c r="H23" s="9" t="s">
        <v>786</v>
      </c>
      <c r="I23" s="9" t="s">
        <v>164</v>
      </c>
      <c r="J23" s="9"/>
      <c r="K23" s="8" t="s">
        <v>787</v>
      </c>
      <c r="L23" s="9" t="str">
        <f aca="false">"https://www.openstreetmap.org/?mlat="&amp;MID(A23,1,9)&amp;"&amp;mlon="&amp;MID(B23,1,8)&amp;"#map=18/"&amp;MID(A23,1,9)&amp;"/"&amp;MID(B23,1,8)</f>
        <v>https://www.openstreetmap.org/?mlat=53.089749&amp;mlon=8.950968#map=18/53.089749/8.950968</v>
      </c>
      <c r="M23" s="9" t="str">
        <f aca="false">"https://opentopomap.org/#marker=17/"&amp;MID(A23,1,9)&amp;"/"&amp;MID(B23,1,8)</f>
        <v>https://opentopomap.org/#marker=17/53.089749/8.950968</v>
      </c>
    </row>
    <row r="24" customFormat="false" ht="14.15" hidden="false" customHeight="true" outlineLevel="0" collapsed="false">
      <c r="A24" s="8" t="s">
        <v>1652</v>
      </c>
      <c r="B24" s="8" t="s">
        <v>1653</v>
      </c>
      <c r="C24" s="15" t="s">
        <v>1654</v>
      </c>
      <c r="D24" s="9" t="str">
        <f aca="false">"Rockwinkel "&amp;F24</f>
        <v>Rockwinkel 72</v>
      </c>
      <c r="E24" s="9" t="str">
        <f aca="false">G24&amp;", "&amp;H24&amp;", "&amp;I24</f>
        <v>Behrens, Berend, Schlachter</v>
      </c>
      <c r="F24" s="16" t="n">
        <v>72</v>
      </c>
      <c r="G24" s="9" t="s">
        <v>142</v>
      </c>
      <c r="H24" s="9" t="s">
        <v>786</v>
      </c>
      <c r="I24" s="9" t="s">
        <v>337</v>
      </c>
      <c r="J24" s="9"/>
      <c r="K24" s="8" t="s">
        <v>1655</v>
      </c>
      <c r="L24" s="9" t="str">
        <f aca="false">"https://www.openstreetmap.org/?mlat="&amp;MID(A24,1,9)&amp;"&amp;mlon="&amp;MID(B24,1,8)&amp;"#map=18/"&amp;MID(A24,1,9)&amp;"/"&amp;MID(B24,1,8)</f>
        <v>https://www.openstreetmap.org/?mlat=53.08257&amp;mlon=8.9401#map=18/53.08257/8.9401</v>
      </c>
      <c r="M24" s="9" t="str">
        <f aca="false">"https://opentopomap.org/#marker=17/"&amp;MID(A24,1,9)&amp;"/"&amp;MID(B24,1,8)</f>
        <v>https://opentopomap.org/#marker=17/53.08257/8.9401</v>
      </c>
    </row>
    <row r="25" customFormat="false" ht="14.15" hidden="false" customHeight="true" outlineLevel="0" collapsed="false">
      <c r="A25" s="8" t="s">
        <v>475</v>
      </c>
      <c r="B25" s="8" t="s">
        <v>476</v>
      </c>
      <c r="C25" s="15" t="s">
        <v>477</v>
      </c>
      <c r="D25" s="9" t="str">
        <f aca="false">"Oberneuland "&amp;F25</f>
        <v>Oberneuland 41</v>
      </c>
      <c r="E25" s="9" t="str">
        <f aca="false">G25&amp;", "&amp;H25&amp;", "&amp;I25</f>
        <v>Behrens, Bernh., Landmann</v>
      </c>
      <c r="F25" s="16" t="n">
        <v>41</v>
      </c>
      <c r="G25" s="9" t="s">
        <v>142</v>
      </c>
      <c r="H25" s="9" t="s">
        <v>478</v>
      </c>
      <c r="I25" s="9" t="s">
        <v>164</v>
      </c>
      <c r="J25" s="9"/>
      <c r="K25" s="8" t="s">
        <v>479</v>
      </c>
      <c r="L25" s="9" t="str">
        <f aca="false">"https://www.openstreetmap.org/?mlat="&amp;MID(A25,1,9)&amp;"&amp;mlon="&amp;MID(B25,1,8)&amp;"#map=18/"&amp;MID(A25,1,9)&amp;"/"&amp;MID(B25,1,8)</f>
        <v>https://www.openstreetmap.org/?mlat=53.10351&amp;mlon=8.94844#map=18/53.10351/8.94844</v>
      </c>
      <c r="M25" s="9" t="str">
        <f aca="false">"https://opentopomap.org/#marker=17/"&amp;MID(A25,1,9)&amp;"/"&amp;MID(B25,1,8)</f>
        <v>https://opentopomap.org/#marker=17/53.10351/8.94844</v>
      </c>
    </row>
    <row r="26" customFormat="false" ht="14.15" hidden="false" customHeight="true" outlineLevel="0" collapsed="false">
      <c r="A26" s="8" t="s">
        <v>817</v>
      </c>
      <c r="B26" s="8" t="s">
        <v>818</v>
      </c>
      <c r="C26" s="17" t="s">
        <v>819</v>
      </c>
      <c r="D26" s="9" t="str">
        <f aca="false">"Oberneuland "&amp;F26</f>
        <v>Oberneuland 85</v>
      </c>
      <c r="E26" s="9" t="str">
        <f aca="false">G26&amp;", "&amp;H26&amp;", "&amp;I26</f>
        <v>Behrens, Bernhard, Landmann</v>
      </c>
      <c r="F26" s="16" t="n">
        <v>85</v>
      </c>
      <c r="G26" s="9" t="s">
        <v>142</v>
      </c>
      <c r="H26" s="9" t="s">
        <v>822</v>
      </c>
      <c r="I26" s="9" t="s">
        <v>164</v>
      </c>
      <c r="J26" s="9"/>
      <c r="K26" s="8" t="s">
        <v>821</v>
      </c>
      <c r="L26" s="9" t="str">
        <f aca="false">"https://www.openstreetmap.org/?mlat="&amp;MID(A26,1,9)&amp;"&amp;mlon="&amp;MID(B26,1,8)&amp;"#map=18/"&amp;MID(A26,1,9)&amp;"/"&amp;MID(B26,1,8)</f>
        <v>https://www.openstreetmap.org/?mlat=53.09395&amp;mlon=8.94897#map=18/53.09395/8.94897</v>
      </c>
      <c r="M26" s="9" t="str">
        <f aca="false">"https://opentopomap.org/#marker=17/"&amp;MID(A26,1,9)&amp;"/"&amp;MID(B26,1,8)</f>
        <v>https://opentopomap.org/#marker=17/53.09395/8.94897</v>
      </c>
    </row>
    <row r="27" customFormat="false" ht="14.15" hidden="false" customHeight="true" outlineLevel="0" collapsed="false">
      <c r="A27" s="8" t="s">
        <v>1957</v>
      </c>
      <c r="B27" s="8" t="s">
        <v>1958</v>
      </c>
      <c r="C27" s="15" t="s">
        <v>1959</v>
      </c>
      <c r="D27" s="9" t="str">
        <f aca="false">"Rockwinkel "&amp;F27</f>
        <v>Rockwinkel 94</v>
      </c>
      <c r="E27" s="9" t="str">
        <f aca="false">G27&amp;", "&amp;H27&amp;", "&amp;I27</f>
        <v>Behrens, Diedr., Mühlenbesitzer</v>
      </c>
      <c r="F27" s="16" t="n">
        <v>94</v>
      </c>
      <c r="G27" s="9" t="s">
        <v>142</v>
      </c>
      <c r="H27" s="9" t="s">
        <v>96</v>
      </c>
      <c r="I27" s="9" t="s">
        <v>1840</v>
      </c>
      <c r="J27" s="9"/>
      <c r="K27" s="8" t="s">
        <v>1960</v>
      </c>
      <c r="L27" s="9" t="str">
        <f aca="false">"https://www.openstreetmap.org/?mlat="&amp;MID(A27,1,9)&amp;"&amp;mlon="&amp;MID(B27,1,8)&amp;"#map=18/"&amp;MID(A27,1,9)&amp;"/"&amp;MID(B27,1,8)</f>
        <v>https://www.openstreetmap.org/?mlat=53.090658&amp;mlon=8.934955#map=18/53.090658/8.934955</v>
      </c>
      <c r="M27" s="9" t="str">
        <f aca="false">"https://opentopomap.org/#marker=17/"&amp;MID(A27,1,9)&amp;"/"&amp;MID(B27,1,8)</f>
        <v>https://opentopomap.org/#marker=17/53.090658/8.934955</v>
      </c>
    </row>
    <row r="28" customFormat="false" ht="14.15" hidden="false" customHeight="true" outlineLevel="0" collapsed="false">
      <c r="A28" s="8" t="s">
        <v>631</v>
      </c>
      <c r="B28" s="8" t="s">
        <v>632</v>
      </c>
      <c r="C28" s="15" t="s">
        <v>633</v>
      </c>
      <c r="D28" s="9" t="str">
        <f aca="false">"Oberneuland "&amp;F28</f>
        <v>Oberneuland 56</v>
      </c>
      <c r="E28" s="9" t="str">
        <f aca="false">G28&amp;", "&amp;H28&amp;", "&amp;I28</f>
        <v>Behrens, Eduard, Landwirt</v>
      </c>
      <c r="F28" s="16" t="n">
        <v>56</v>
      </c>
      <c r="G28" s="9" t="s">
        <v>142</v>
      </c>
      <c r="H28" s="9" t="s">
        <v>426</v>
      </c>
      <c r="I28" s="9" t="s">
        <v>124</v>
      </c>
      <c r="J28" s="9"/>
      <c r="K28" s="8" t="s">
        <v>634</v>
      </c>
      <c r="L28" s="9" t="str">
        <f aca="false">"https://www.openstreetmap.org/?mlat="&amp;MID(A28,1,9)&amp;"&amp;mlon="&amp;MID(B28,1,8)&amp;"#map=18/"&amp;MID(A28,1,9)&amp;"/"&amp;MID(B28,1,8)</f>
        <v>https://www.openstreetmap.org/?mlat=53.089512&amp;mlon=8.938986#map=18/53.089512/8.938986</v>
      </c>
      <c r="M28" s="9" t="str">
        <f aca="false">"https://opentopomap.org/#marker=17/"&amp;MID(A28,1,9)&amp;"/"&amp;MID(B28,1,8)</f>
        <v>https://opentopomap.org/#marker=17/53.089512/8.938986</v>
      </c>
    </row>
    <row r="29" customFormat="false" ht="14.15" hidden="false" customHeight="true" outlineLevel="0" collapsed="false">
      <c r="A29" s="8" t="s">
        <v>2567</v>
      </c>
      <c r="B29" s="8" t="s">
        <v>2568</v>
      </c>
      <c r="C29" s="15" t="s">
        <v>2569</v>
      </c>
      <c r="D29" s="9" t="str">
        <f aca="false">"Rockwinkel am Achterdiek "&amp;F29</f>
        <v>Rockwinkel am Achterdiek 180</v>
      </c>
      <c r="E29" s="9" t="str">
        <f aca="false">G29&amp;", "&amp;H29&amp;", "&amp;I29</f>
        <v>Behrens, F. W., Landmann</v>
      </c>
      <c r="F29" s="16" t="n">
        <v>180</v>
      </c>
      <c r="G29" s="9" t="s">
        <v>142</v>
      </c>
      <c r="H29" s="9" t="s">
        <v>2570</v>
      </c>
      <c r="I29" s="9" t="s">
        <v>164</v>
      </c>
      <c r="J29" s="9"/>
      <c r="K29" s="8" t="s">
        <v>2571</v>
      </c>
      <c r="L29" s="9" t="str">
        <f aca="false">"https://www.openstreetmap.org/?mlat="&amp;MID(A29,1,9)&amp;"&amp;mlon="&amp;MID(B29,1,8)&amp;"#map=18/"&amp;MID(A29,1,9)&amp;"/"&amp;MID(B29,1,8)</f>
        <v>https://www.openstreetmap.org/?mlat=53.078796&amp;mlon=8.911543#map=18/53.078796/8.911543</v>
      </c>
      <c r="M29" s="9" t="str">
        <f aca="false">"https://opentopomap.org/#marker=17/"&amp;MID(A29,1,9)&amp;"/"&amp;MID(B29,1,8)</f>
        <v>https://opentopomap.org/#marker=17/53.078796/8.911543</v>
      </c>
    </row>
    <row r="30" customFormat="false" ht="14.15" hidden="false" customHeight="true" outlineLevel="0" collapsed="false">
      <c r="A30" s="8" t="s">
        <v>1412</v>
      </c>
      <c r="B30" s="8" t="s">
        <v>1413</v>
      </c>
      <c r="C30" s="15" t="s">
        <v>1414</v>
      </c>
      <c r="D30" s="9" t="str">
        <f aca="false">"Rockwinkel "&amp;F30</f>
        <v>Rockwinkel 42</v>
      </c>
      <c r="E30" s="9" t="str">
        <f aca="false">G30&amp;", "&amp;H30&amp;", "&amp;I30</f>
        <v>Behrens, Fr., Arbeiter</v>
      </c>
      <c r="F30" s="16" t="n">
        <v>42</v>
      </c>
      <c r="G30" s="9" t="s">
        <v>142</v>
      </c>
      <c r="H30" s="9" t="s">
        <v>130</v>
      </c>
      <c r="I30" s="9" t="s">
        <v>94</v>
      </c>
      <c r="J30" s="9"/>
      <c r="K30" s="8" t="s">
        <v>1415</v>
      </c>
      <c r="L30" s="9" t="str">
        <f aca="false">"https://www.openstreetmap.org/?mlat="&amp;MID(A30,1,9)&amp;"&amp;mlon="&amp;MID(B30,1,8)&amp;"#map=18/"&amp;MID(A30,1,9)&amp;"/"&amp;MID(B30,1,8)</f>
        <v>https://www.openstreetmap.org/?mlat=53.077723&amp;mlon=8.942242#map=18/53.077723/8.942242</v>
      </c>
      <c r="M30" s="9" t="str">
        <f aca="false">"https://opentopomap.org/#marker=17/"&amp;MID(A30,1,9)&amp;"/"&amp;MID(B30,1,8)</f>
        <v>https://opentopomap.org/#marker=17/53.077723/8.942242</v>
      </c>
    </row>
    <row r="31" customFormat="false" ht="14.15" hidden="false" customHeight="true" outlineLevel="0" collapsed="false">
      <c r="A31" s="8" t="s">
        <v>698</v>
      </c>
      <c r="B31" s="8" t="s">
        <v>699</v>
      </c>
      <c r="C31" s="15" t="s">
        <v>700</v>
      </c>
      <c r="D31" s="9" t="str">
        <f aca="false">"Oberneuland "&amp;F31</f>
        <v>Oberneuland 67</v>
      </c>
      <c r="E31" s="9" t="str">
        <f aca="false">G31&amp;", "&amp;H31&amp;", "&amp;I31</f>
        <v>Behrens, Friedr., Landmann</v>
      </c>
      <c r="F31" s="16" t="n">
        <v>67</v>
      </c>
      <c r="G31" s="9" t="s">
        <v>142</v>
      </c>
      <c r="H31" s="9" t="s">
        <v>483</v>
      </c>
      <c r="I31" s="9" t="s">
        <v>164</v>
      </c>
      <c r="J31" s="9"/>
      <c r="K31" s="8" t="s">
        <v>701</v>
      </c>
      <c r="L31" s="9" t="str">
        <f aca="false">"https://www.openstreetmap.org/?mlat="&amp;MID(A31,1,9)&amp;"&amp;mlon="&amp;MID(B31,1,8)&amp;"#map=18/"&amp;MID(A31,1,9)&amp;"/"&amp;MID(B31,1,8)</f>
        <v>https://www.openstreetmap.org/?mlat=53.087256&amp;mlon=8.944304#map=18/53.087256/8.944304</v>
      </c>
      <c r="M31" s="9" t="str">
        <f aca="false">"https://opentopomap.org/#marker=17/"&amp;MID(A31,1,9)&amp;"/"&amp;MID(B31,1,8)</f>
        <v>https://opentopomap.org/#marker=17/53.087256/8.944304</v>
      </c>
    </row>
    <row r="32" customFormat="false" ht="14.15" hidden="false" customHeight="true" outlineLevel="0" collapsed="false">
      <c r="A32" s="8" t="s">
        <v>1723</v>
      </c>
      <c r="B32" s="8" t="s">
        <v>1724</v>
      </c>
      <c r="C32" s="15" t="s">
        <v>1725</v>
      </c>
      <c r="D32" s="9" t="str">
        <f aca="false">"Rockwinkel "&amp;F32</f>
        <v>Rockwinkel 81</v>
      </c>
      <c r="E32" s="9" t="str">
        <f aca="false">G32&amp;", "&amp;H32&amp;", "&amp;I32</f>
        <v>Behrens, Friedr., Landmann</v>
      </c>
      <c r="F32" s="16" t="n">
        <v>81</v>
      </c>
      <c r="G32" s="9" t="s">
        <v>142</v>
      </c>
      <c r="H32" s="9" t="s">
        <v>483</v>
      </c>
      <c r="I32" s="9" t="s">
        <v>164</v>
      </c>
      <c r="J32" s="9"/>
      <c r="K32" s="8" t="s">
        <v>1726</v>
      </c>
      <c r="L32" s="9" t="str">
        <f aca="false">"https://www.openstreetmap.org/?mlat="&amp;MID(A32,1,9)&amp;"&amp;mlon="&amp;MID(B32,1,8)&amp;"#map=18/"&amp;MID(A32,1,9)&amp;"/"&amp;MID(B32,1,8)</f>
        <v>https://www.openstreetmap.org/?mlat=53.08572&amp;mlon=8.94058#map=18/53.08572/8.94058</v>
      </c>
      <c r="M32" s="9" t="str">
        <f aca="false">"https://opentopomap.org/#marker=17/"&amp;MID(A32,1,9)&amp;"/"&amp;MID(B32,1,8)</f>
        <v>https://opentopomap.org/#marker=17/53.08572/8.94058</v>
      </c>
    </row>
    <row r="33" customFormat="false" ht="14.15" hidden="false" customHeight="true" outlineLevel="0" collapsed="false">
      <c r="A33" s="8" t="s">
        <v>502</v>
      </c>
      <c r="B33" s="8" t="s">
        <v>503</v>
      </c>
      <c r="C33" s="15" t="s">
        <v>504</v>
      </c>
      <c r="D33" s="9" t="str">
        <f aca="false">"Oberneuland "&amp;F33</f>
        <v>Oberneuland 44b</v>
      </c>
      <c r="E33" s="9" t="str">
        <f aca="false">G33&amp;", "&amp;H33&amp;", "&amp;I33</f>
        <v>Behrens, Fritz, Arbeiter</v>
      </c>
      <c r="F33" s="16" t="s">
        <v>505</v>
      </c>
      <c r="G33" s="9" t="s">
        <v>142</v>
      </c>
      <c r="H33" s="9" t="s">
        <v>506</v>
      </c>
      <c r="I33" s="9" t="s">
        <v>94</v>
      </c>
      <c r="J33" s="9"/>
      <c r="K33" s="8" t="s">
        <v>507</v>
      </c>
      <c r="L33" s="9" t="str">
        <f aca="false">"https://www.openstreetmap.org/?mlat="&amp;MID(A33,1,9)&amp;"&amp;mlon="&amp;MID(B33,1,8)&amp;"#map=18/"&amp;MID(A33,1,9)&amp;"/"&amp;MID(B33,1,8)</f>
        <v>https://www.openstreetmap.org/?mlat=53.107357&amp;mlon=8.955766#map=18/53.107357/8.955766</v>
      </c>
      <c r="M33" s="9" t="str">
        <f aca="false">"https://opentopomap.org/#marker=17/"&amp;MID(A33,1,9)&amp;"/"&amp;MID(B33,1,8)</f>
        <v>https://opentopomap.org/#marker=17/53.107357/8.955766</v>
      </c>
    </row>
    <row r="34" customFormat="false" ht="14.15" hidden="false" customHeight="true" outlineLevel="0" collapsed="false">
      <c r="A34" s="8" t="s">
        <v>689</v>
      </c>
      <c r="B34" s="8" t="s">
        <v>690</v>
      </c>
      <c r="C34" s="15" t="s">
        <v>691</v>
      </c>
      <c r="D34" s="9" t="str">
        <f aca="false">"Oberneuland "&amp;F34</f>
        <v>Oberneuland 65</v>
      </c>
      <c r="E34" s="9" t="str">
        <f aca="false">G34&amp;", "&amp;H34&amp;", "&amp;I34</f>
        <v>Behrens, Fritz, Wwe.</v>
      </c>
      <c r="F34" s="16" t="n">
        <v>65</v>
      </c>
      <c r="G34" s="9" t="s">
        <v>142</v>
      </c>
      <c r="H34" s="9" t="s">
        <v>506</v>
      </c>
      <c r="I34" s="9" t="s">
        <v>91</v>
      </c>
      <c r="J34" s="9"/>
      <c r="K34" s="8" t="s">
        <v>692</v>
      </c>
      <c r="L34" s="9" t="str">
        <f aca="false">"https://www.openstreetmap.org/?mlat="&amp;MID(A34,1,9)&amp;"&amp;mlon="&amp;MID(B34,1,8)&amp;"#map=18/"&amp;MID(A34,1,9)&amp;"/"&amp;MID(B34,1,8)</f>
        <v>https://www.openstreetmap.org/?mlat=53.091732&amp;mlon=8.947499#map=18/53.091732/8.947499</v>
      </c>
      <c r="M34" s="9" t="str">
        <f aca="false">"https://opentopomap.org/#marker=17/"&amp;MID(A34,1,9)&amp;"/"&amp;MID(B34,1,8)</f>
        <v>https://opentopomap.org/#marker=17/53.091732/8.947499</v>
      </c>
    </row>
    <row r="35" customFormat="false" ht="14.15" hidden="false" customHeight="true" outlineLevel="0" collapsed="false">
      <c r="A35" s="8" t="s">
        <v>788</v>
      </c>
      <c r="B35" s="8" t="s">
        <v>789</v>
      </c>
      <c r="C35" s="15" t="s">
        <v>790</v>
      </c>
      <c r="D35" s="9" t="str">
        <f aca="false">"Oberneuland "&amp;F35</f>
        <v>Oberneuland 79</v>
      </c>
      <c r="E35" s="9" t="str">
        <f aca="false">G35&amp;", "&amp;H35&amp;", "&amp;I35</f>
        <v>Behrens, Herm., Briefträger</v>
      </c>
      <c r="F35" s="16" t="n">
        <v>79</v>
      </c>
      <c r="G35" s="9" t="s">
        <v>142</v>
      </c>
      <c r="H35" s="9" t="s">
        <v>409</v>
      </c>
      <c r="I35" s="9" t="s">
        <v>791</v>
      </c>
      <c r="J35" s="9"/>
      <c r="K35" s="8" t="s">
        <v>792</v>
      </c>
      <c r="L35" s="9" t="str">
        <f aca="false">"https://www.openstreetmap.org/?mlat="&amp;MID(A35,1,9)&amp;"&amp;mlon="&amp;MID(B35,1,8)&amp;"#map=18/"&amp;MID(A35,1,9)&amp;"/"&amp;MID(B35,1,8)</f>
        <v>https://www.openstreetmap.org/?mlat=53.091043&amp;mlon=8.950635#map=18/53.091043/8.950635</v>
      </c>
      <c r="M35" s="9" t="str">
        <f aca="false">"https://opentopomap.org/#marker=17/"&amp;MID(A35,1,9)&amp;"/"&amp;MID(B35,1,8)</f>
        <v>https://opentopomap.org/#marker=17/53.091043/8.950635</v>
      </c>
    </row>
    <row r="36" customFormat="false" ht="14.15" hidden="false" customHeight="true" outlineLevel="0" collapsed="false">
      <c r="A36" s="8" t="s">
        <v>698</v>
      </c>
      <c r="B36" s="8" t="s">
        <v>699</v>
      </c>
      <c r="C36" s="15" t="s">
        <v>700</v>
      </c>
      <c r="D36" s="9" t="str">
        <f aca="false">"Oberneuland "&amp;F36</f>
        <v>Oberneuland 67</v>
      </c>
      <c r="E36" s="9" t="str">
        <f aca="false">G36&amp;", "&amp;H36&amp;", "&amp;I36</f>
        <v>Behrens, Herm., Landmann</v>
      </c>
      <c r="F36" s="16" t="n">
        <v>67</v>
      </c>
      <c r="G36" s="9" t="s">
        <v>142</v>
      </c>
      <c r="H36" s="9" t="s">
        <v>409</v>
      </c>
      <c r="I36" s="9" t="s">
        <v>164</v>
      </c>
      <c r="J36" s="9"/>
      <c r="K36" s="8" t="s">
        <v>701</v>
      </c>
      <c r="L36" s="9" t="str">
        <f aca="false">"https://www.openstreetmap.org/?mlat="&amp;MID(A36,1,9)&amp;"&amp;mlon="&amp;MID(B36,1,8)&amp;"#map=18/"&amp;MID(A36,1,9)&amp;"/"&amp;MID(B36,1,8)</f>
        <v>https://www.openstreetmap.org/?mlat=53.087256&amp;mlon=8.944304#map=18/53.087256/8.944304</v>
      </c>
      <c r="M36" s="9" t="str">
        <f aca="false">"https://opentopomap.org/#marker=17/"&amp;MID(A36,1,9)&amp;"/"&amp;MID(B36,1,8)</f>
        <v>https://opentopomap.org/#marker=17/53.087256/8.944304</v>
      </c>
    </row>
    <row r="37" customFormat="false" ht="14.15" hidden="false" customHeight="true" outlineLevel="0" collapsed="false">
      <c r="A37" s="8" t="s">
        <v>1957</v>
      </c>
      <c r="B37" s="8" t="s">
        <v>1958</v>
      </c>
      <c r="C37" s="15" t="s">
        <v>1959</v>
      </c>
      <c r="D37" s="9" t="str">
        <f aca="false">"Rockwinkel "&amp;F37</f>
        <v>Rockwinkel 94</v>
      </c>
      <c r="E37" s="9" t="str">
        <f aca="false">G37&amp;", "&amp;H37&amp;", "&amp;I37</f>
        <v>Behrens, Herm., Landmann</v>
      </c>
      <c r="F37" s="16" t="n">
        <v>94</v>
      </c>
      <c r="G37" s="9" t="s">
        <v>142</v>
      </c>
      <c r="H37" s="9" t="s">
        <v>409</v>
      </c>
      <c r="I37" s="9" t="s">
        <v>164</v>
      </c>
      <c r="J37" s="9"/>
      <c r="K37" s="8" t="s">
        <v>1960</v>
      </c>
      <c r="L37" s="9" t="str">
        <f aca="false">"https://www.openstreetmap.org/?mlat="&amp;MID(A37,1,9)&amp;"&amp;mlon="&amp;MID(B37,1,8)&amp;"#map=18/"&amp;MID(A37,1,9)&amp;"/"&amp;MID(B37,1,8)</f>
        <v>https://www.openstreetmap.org/?mlat=53.090658&amp;mlon=8.934955#map=18/53.090658/8.934955</v>
      </c>
      <c r="M37" s="9" t="str">
        <f aca="false">"https://opentopomap.org/#marker=17/"&amp;MID(A37,1,9)&amp;"/"&amp;MID(B37,1,8)</f>
        <v>https://opentopomap.org/#marker=17/53.090658/8.934955</v>
      </c>
    </row>
    <row r="38" customFormat="false" ht="14.15" hidden="false" customHeight="true" outlineLevel="0" collapsed="false">
      <c r="A38" s="8" t="s">
        <v>689</v>
      </c>
      <c r="B38" s="8" t="s">
        <v>690</v>
      </c>
      <c r="C38" s="15" t="s">
        <v>691</v>
      </c>
      <c r="D38" s="9" t="str">
        <f aca="false">"Oberneuland "&amp;F38</f>
        <v>Oberneuland 65</v>
      </c>
      <c r="E38" s="9" t="str">
        <f aca="false">G38&amp;", "&amp;H38</f>
        <v>Behrens, Hermann</v>
      </c>
      <c r="F38" s="16" t="n">
        <v>65</v>
      </c>
      <c r="G38" s="9" t="s">
        <v>142</v>
      </c>
      <c r="H38" s="9" t="s">
        <v>693</v>
      </c>
      <c r="I38" s="9"/>
      <c r="J38" s="9"/>
      <c r="K38" s="8" t="s">
        <v>692</v>
      </c>
      <c r="L38" s="9" t="str">
        <f aca="false">"https://www.openstreetmap.org/?mlat="&amp;MID(A38,1,9)&amp;"&amp;mlon="&amp;MID(B38,1,8)&amp;"#map=18/"&amp;MID(A38,1,9)&amp;"/"&amp;MID(B38,1,8)</f>
        <v>https://www.openstreetmap.org/?mlat=53.091732&amp;mlon=8.947499#map=18/53.091732/8.947499</v>
      </c>
      <c r="M38" s="9" t="str">
        <f aca="false">"https://opentopomap.org/#marker=17/"&amp;MID(A38,1,9)&amp;"/"&amp;MID(B38,1,8)</f>
        <v>https://opentopomap.org/#marker=17/53.091732/8.947499</v>
      </c>
    </row>
    <row r="39" customFormat="false" ht="14.15" hidden="false" customHeight="true" outlineLevel="0" collapsed="false">
      <c r="A39" s="8" t="s">
        <v>1374</v>
      </c>
      <c r="B39" s="8" t="s">
        <v>1375</v>
      </c>
      <c r="C39" s="15" t="s">
        <v>1376</v>
      </c>
      <c r="D39" s="9" t="str">
        <f aca="false">"Rockwinkel "&amp;F39</f>
        <v>Rockwinkel 38b</v>
      </c>
      <c r="E39" s="9" t="str">
        <f aca="false">G39&amp;", "&amp;H39&amp;", "&amp;I39</f>
        <v>Behrens, Hinr., Wwe.</v>
      </c>
      <c r="F39" s="16" t="s">
        <v>462</v>
      </c>
      <c r="G39" s="9" t="s">
        <v>142</v>
      </c>
      <c r="H39" s="9" t="s">
        <v>355</v>
      </c>
      <c r="I39" s="9" t="s">
        <v>91</v>
      </c>
      <c r="J39" s="9"/>
      <c r="K39" s="8" t="s">
        <v>1377</v>
      </c>
      <c r="L39" s="9" t="str">
        <f aca="false">"https://www.openstreetmap.org/?mlat="&amp;MID(A39,1,9)&amp;"&amp;mlon="&amp;MID(B39,1,8)&amp;"#map=18/"&amp;MID(A39,1,9)&amp;"/"&amp;MID(B39,1,8)</f>
        <v>https://www.openstreetmap.org/?mlat=53.070715&amp;mlon=8.923862#map=18/53.070715/8.923862</v>
      </c>
      <c r="M39" s="9" t="str">
        <f aca="false">"https://opentopomap.org/#marker=17/"&amp;MID(A39,1,9)&amp;"/"&amp;MID(B39,1,8)</f>
        <v>https://opentopomap.org/#marker=17/53.070715/8.923862</v>
      </c>
    </row>
    <row r="40" customFormat="false" ht="14.15" hidden="false" customHeight="true" outlineLevel="0" collapsed="false">
      <c r="A40" s="8" t="s">
        <v>793</v>
      </c>
      <c r="B40" s="8" t="s">
        <v>794</v>
      </c>
      <c r="C40" s="15" t="s">
        <v>795</v>
      </c>
      <c r="D40" s="9" t="str">
        <f aca="false">"Oberneuland "&amp;F40</f>
        <v>Oberneuland 80</v>
      </c>
      <c r="E40" s="9" t="str">
        <f aca="false">G40&amp;", "&amp;H40&amp;", "&amp;I40&amp;", "&amp;J40</f>
        <v>Behrens, J., Briefträger, Schenke</v>
      </c>
      <c r="F40" s="16" t="n">
        <v>80</v>
      </c>
      <c r="G40" s="9" t="s">
        <v>142</v>
      </c>
      <c r="H40" s="9" t="s">
        <v>150</v>
      </c>
      <c r="I40" s="9" t="s">
        <v>791</v>
      </c>
      <c r="J40" s="9" t="s">
        <v>796</v>
      </c>
      <c r="K40" s="8" t="s">
        <v>797</v>
      </c>
      <c r="L40" s="9" t="str">
        <f aca="false">"https://www.openstreetmap.org/?mlat="&amp;MID(A40,1,9)&amp;"&amp;mlon="&amp;MID(B40,1,8)&amp;"#map=18/"&amp;MID(A40,1,9)&amp;"/"&amp;MID(B40,1,8)</f>
        <v>https://www.openstreetmap.org/?mlat=53.09122&amp;mlon=8.95193#map=18/53.09122/8.95193</v>
      </c>
      <c r="M40" s="9" t="str">
        <f aca="false">"https://opentopomap.org/#marker=17/"&amp;MID(A40,1,9)&amp;"/"&amp;MID(B40,1,8)</f>
        <v>https://opentopomap.org/#marker=17/53.09122/8.95193</v>
      </c>
    </row>
    <row r="41" customFormat="false" ht="14.15" hidden="false" customHeight="true" outlineLevel="0" collapsed="false">
      <c r="A41" s="8" t="s">
        <v>2239</v>
      </c>
      <c r="B41" s="8" t="s">
        <v>2240</v>
      </c>
      <c r="C41" s="15" t="s">
        <v>2241</v>
      </c>
      <c r="D41" s="9" t="str">
        <f aca="false">"Rockwinkel "&amp;F41</f>
        <v>Rockwinkel 121</v>
      </c>
      <c r="E41" s="9" t="str">
        <f aca="false">G41&amp;", "&amp;H41&amp;", "&amp;I41</f>
        <v>Behrens, Jacob, Landmann</v>
      </c>
      <c r="F41" s="16" t="n">
        <v>121</v>
      </c>
      <c r="G41" s="9" t="s">
        <v>142</v>
      </c>
      <c r="H41" s="9" t="s">
        <v>1974</v>
      </c>
      <c r="I41" s="9" t="s">
        <v>164</v>
      </c>
      <c r="J41" s="9"/>
      <c r="K41" s="8" t="s">
        <v>2242</v>
      </c>
      <c r="L41" s="9" t="str">
        <f aca="false">"https://www.openstreetmap.org/?mlat="&amp;MID(A41,1,9)&amp;"&amp;mlon="&amp;MID(B41,1,8)&amp;"#map=18/"&amp;MID(A41,1,9)&amp;"/"&amp;MID(B41,1,8)</f>
        <v>https://www.openstreetmap.org/?mlat=53.101259&amp;mlon=8.906097#map=18/53.101259/8.906097</v>
      </c>
      <c r="M41" s="9" t="str">
        <f aca="false">"https://opentopomap.org/#marker=17/"&amp;MID(A41,1,9)&amp;"/"&amp;MID(B41,1,8)</f>
        <v>https://opentopomap.org/#marker=17/53.101259/8.906097</v>
      </c>
    </row>
    <row r="42" customFormat="false" ht="14.15" hidden="false" customHeight="true" outlineLevel="0" collapsed="false">
      <c r="A42" s="8" t="s">
        <v>1334</v>
      </c>
      <c r="B42" s="8" t="s">
        <v>1335</v>
      </c>
      <c r="C42" s="17" t="s">
        <v>1336</v>
      </c>
      <c r="D42" s="9" t="str">
        <f aca="false">"Rockwinkel "&amp;F42</f>
        <v>Rockwinkel 32c</v>
      </c>
      <c r="E42" s="9" t="str">
        <f aca="false">G42&amp;", "&amp;H42&amp;", "&amp;I42</f>
        <v>Behrens, Joh., Arbeiter</v>
      </c>
      <c r="F42" s="16" t="s">
        <v>1337</v>
      </c>
      <c r="G42" s="9" t="s">
        <v>142</v>
      </c>
      <c r="H42" s="9" t="s">
        <v>143</v>
      </c>
      <c r="I42" s="9" t="s">
        <v>94</v>
      </c>
      <c r="J42" s="9"/>
      <c r="K42" s="8" t="s">
        <v>1338</v>
      </c>
      <c r="L42" s="9" t="str">
        <f aca="false">"https://www.openstreetmap.org/?mlat="&amp;MID(A42,1,9)&amp;"&amp;mlon="&amp;MID(B42,1,8)&amp;"#map=18/"&amp;MID(A42,1,9)&amp;"/"&amp;MID(B42,1,8)</f>
        <v>https://www.openstreetmap.org/?mlat=53.078683&amp;mlon=8.940434#map=18/53.078683/8.940434</v>
      </c>
      <c r="M42" s="9" t="str">
        <f aca="false">"https://opentopomap.org/#marker=17/"&amp;MID(A42,1,9)&amp;"/"&amp;MID(B42,1,8)</f>
        <v>https://opentopomap.org/#marker=17/53.078683/8.940434</v>
      </c>
    </row>
    <row r="43" customFormat="false" ht="14.15" hidden="false" customHeight="true" outlineLevel="0" collapsed="false">
      <c r="A43" s="8" t="s">
        <v>1455</v>
      </c>
      <c r="B43" s="8" t="s">
        <v>1456</v>
      </c>
      <c r="C43" s="15" t="s">
        <v>1457</v>
      </c>
      <c r="D43" s="9" t="str">
        <f aca="false">"Rockwinkel "&amp;F43</f>
        <v>Rockwinkel 48</v>
      </c>
      <c r="E43" s="9" t="str">
        <f aca="false">G43&amp;", "&amp;H43&amp;", "&amp;I43</f>
        <v>Behrens, Joh., Landmann</v>
      </c>
      <c r="F43" s="16" t="n">
        <v>48</v>
      </c>
      <c r="G43" s="9" t="s">
        <v>142</v>
      </c>
      <c r="H43" s="9" t="s">
        <v>143</v>
      </c>
      <c r="I43" s="9" t="s">
        <v>164</v>
      </c>
      <c r="J43" s="9"/>
      <c r="K43" s="8" t="s">
        <v>1458</v>
      </c>
      <c r="L43" s="9" t="str">
        <f aca="false">"https://www.openstreetmap.org/?mlat="&amp;MID(A43,1,9)&amp;"&amp;mlon="&amp;MID(B43,1,8)&amp;"#map=18/"&amp;MID(A43,1,9)&amp;"/"&amp;MID(B43,1,8)</f>
        <v>https://www.openstreetmap.org/?mlat=53.079395&amp;mlon=8.940646#map=18/53.079395/8.940646</v>
      </c>
      <c r="M43" s="9" t="str">
        <f aca="false">"https://opentopomap.org/#marker=17/"&amp;MID(A43,1,9)&amp;"/"&amp;MID(B43,1,8)</f>
        <v>https://opentopomap.org/#marker=17/53.079395/8.940646</v>
      </c>
    </row>
    <row r="44" customFormat="false" ht="14.15" hidden="false" customHeight="true" outlineLevel="0" collapsed="false">
      <c r="A44" s="8" t="s">
        <v>823</v>
      </c>
      <c r="B44" s="8" t="s">
        <v>824</v>
      </c>
      <c r="C44" s="15" t="s">
        <v>825</v>
      </c>
      <c r="D44" s="9" t="str">
        <f aca="false">"Oberneuland "&amp;F44</f>
        <v>Oberneuland 86</v>
      </c>
      <c r="E44" s="9" t="str">
        <f aca="false">G44&amp;", "&amp;H44&amp;", "&amp;I44</f>
        <v>Behrens, Joh., Landwirt</v>
      </c>
      <c r="F44" s="16" t="n">
        <v>86</v>
      </c>
      <c r="G44" s="9" t="s">
        <v>142</v>
      </c>
      <c r="H44" s="9" t="s">
        <v>143</v>
      </c>
      <c r="I44" s="9" t="s">
        <v>124</v>
      </c>
      <c r="J44" s="9"/>
      <c r="K44" s="8" t="s">
        <v>826</v>
      </c>
      <c r="L44" s="9" t="str">
        <f aca="false">"https://www.openstreetmap.org/?mlat="&amp;MID(A44,1,9)&amp;"&amp;mlon="&amp;MID(B44,1,8)&amp;"#map=18/"&amp;MID(A44,1,9)&amp;"/"&amp;MID(B44,1,8)</f>
        <v>https://www.openstreetmap.org/?mlat=53.09481&amp;mlon=8.94893#map=18/53.09481/8.94893</v>
      </c>
      <c r="M44" s="9" t="str">
        <f aca="false">"https://opentopomap.org/#marker=17/"&amp;MID(A44,1,9)&amp;"/"&amp;MID(B44,1,8)</f>
        <v>https://opentopomap.org/#marker=17/53.09481/8.94893</v>
      </c>
    </row>
    <row r="45" customFormat="false" ht="14.15" hidden="false" customHeight="true" outlineLevel="0" collapsed="false">
      <c r="A45" s="8" t="s">
        <v>1455</v>
      </c>
      <c r="B45" s="8" t="s">
        <v>1456</v>
      </c>
      <c r="C45" s="15" t="s">
        <v>1457</v>
      </c>
      <c r="D45" s="9" t="str">
        <f aca="false">"Rockwinkel "&amp;F45</f>
        <v>Rockwinkel 48</v>
      </c>
      <c r="E45" s="9" t="str">
        <f aca="false">G45&amp;", "&amp;H45&amp;", "&amp;I45</f>
        <v>Behrens, Joh., Musiker</v>
      </c>
      <c r="F45" s="16" t="n">
        <v>48</v>
      </c>
      <c r="G45" s="9" t="s">
        <v>142</v>
      </c>
      <c r="H45" s="9" t="s">
        <v>143</v>
      </c>
      <c r="I45" s="9" t="s">
        <v>1459</v>
      </c>
      <c r="J45" s="9"/>
      <c r="K45" s="8" t="s">
        <v>1458</v>
      </c>
      <c r="L45" s="9" t="str">
        <f aca="false">"https://www.openstreetmap.org/?mlat="&amp;MID(A45,1,9)&amp;"&amp;mlon="&amp;MID(B45,1,8)&amp;"#map=18/"&amp;MID(A45,1,9)&amp;"/"&amp;MID(B45,1,8)</f>
        <v>https://www.openstreetmap.org/?mlat=53.079395&amp;mlon=8.940646#map=18/53.079395/8.940646</v>
      </c>
      <c r="M45" s="9" t="str">
        <f aca="false">"https://opentopomap.org/#marker=17/"&amp;MID(A45,1,9)&amp;"/"&amp;MID(B45,1,8)</f>
        <v>https://opentopomap.org/#marker=17/53.079395/8.940646</v>
      </c>
    </row>
    <row r="46" customFormat="false" ht="14.15" hidden="false" customHeight="true" outlineLevel="0" collapsed="false">
      <c r="A46" s="8" t="s">
        <v>139</v>
      </c>
      <c r="B46" s="8" t="s">
        <v>140</v>
      </c>
      <c r="C46" s="15" t="s">
        <v>141</v>
      </c>
      <c r="D46" s="9" t="str">
        <f aca="false">"Oberneuland "&amp;F46</f>
        <v>Oberneuland 3</v>
      </c>
      <c r="E46" s="9" t="str">
        <f aca="false">G46&amp;", "&amp;H46</f>
        <v>Behrens, Joh.</v>
      </c>
      <c r="F46" s="16" t="n">
        <v>3</v>
      </c>
      <c r="G46" s="9" t="s">
        <v>142</v>
      </c>
      <c r="H46" s="9" t="s">
        <v>143</v>
      </c>
      <c r="I46" s="9"/>
      <c r="J46" s="9"/>
      <c r="K46" s="8" t="s">
        <v>144</v>
      </c>
      <c r="L46" s="9" t="str">
        <f aca="false">"https://www.openstreetmap.org/?mlat="&amp;MID(A46,1,9)&amp;"&amp;mlon="&amp;MID(B46,1,8)&amp;"#map=18/"&amp;MID(A46,1,9)&amp;"/"&amp;MID(B46,1,8)</f>
        <v>https://www.openstreetmap.org/?mlat=53.104519&amp;mlon=8.901793#map=18/53.104519/8.901793</v>
      </c>
      <c r="M46" s="9" t="str">
        <f aca="false">"https://opentopomap.org/#marker=17/"&amp;MID(A46,1,9)&amp;"/"&amp;MID(B46,1,8)</f>
        <v>https://opentopomap.org/#marker=17/53.104519/8.901793</v>
      </c>
    </row>
    <row r="47" customFormat="false" ht="14.15" hidden="false" customHeight="true" outlineLevel="0" collapsed="false">
      <c r="A47" s="8" t="s">
        <v>1534</v>
      </c>
      <c r="B47" s="8" t="s">
        <v>1535</v>
      </c>
      <c r="C47" s="15" t="s">
        <v>1536</v>
      </c>
      <c r="D47" s="9" t="str">
        <f aca="false">"Rockwinkel "&amp;F47</f>
        <v>Rockwinkel 59</v>
      </c>
      <c r="E47" s="9" t="str">
        <f aca="false">G47&amp;", "&amp;H47&amp;", "&amp;I47</f>
        <v>Behrens, Joh. Gerh., Landmann</v>
      </c>
      <c r="F47" s="16" t="n">
        <v>59</v>
      </c>
      <c r="G47" s="9" t="s">
        <v>142</v>
      </c>
      <c r="H47" s="9" t="s">
        <v>1537</v>
      </c>
      <c r="I47" s="9" t="s">
        <v>164</v>
      </c>
      <c r="J47" s="9"/>
      <c r="K47" s="8" t="s">
        <v>1538</v>
      </c>
      <c r="L47" s="9" t="str">
        <f aca="false">"https://www.openstreetmap.org/?mlat="&amp;MID(A47,1,9)&amp;"&amp;mlon="&amp;MID(B47,1,8)&amp;"#map=18/"&amp;MID(A47,1,9)&amp;"/"&amp;MID(B47,1,8)</f>
        <v>https://www.openstreetmap.org/?mlat=53.083264&amp;mlon=8.947508#map=18/53.083264/8.947508</v>
      </c>
      <c r="M47" s="9" t="str">
        <f aca="false">"https://opentopomap.org/#marker=17/"&amp;MID(A47,1,9)&amp;"/"&amp;MID(B47,1,8)</f>
        <v>https://opentopomap.org/#marker=17/53.083264/8.947508</v>
      </c>
    </row>
    <row r="48" customFormat="false" ht="14.15" hidden="false" customHeight="true" outlineLevel="0" collapsed="false">
      <c r="A48" s="8" t="s">
        <v>139</v>
      </c>
      <c r="B48" s="8" t="s">
        <v>140</v>
      </c>
      <c r="C48" s="15" t="s">
        <v>141</v>
      </c>
      <c r="D48" s="9" t="str">
        <f aca="false">"Oberneuland "&amp;F48</f>
        <v>Oberneuland 3</v>
      </c>
      <c r="E48" s="9" t="str">
        <f aca="false">G48&amp;", "&amp;H48&amp;", "&amp;I48</f>
        <v>Behrens, Lür, Landwirt</v>
      </c>
      <c r="F48" s="16" t="n">
        <v>3</v>
      </c>
      <c r="G48" s="9" t="s">
        <v>142</v>
      </c>
      <c r="H48" s="9" t="s">
        <v>145</v>
      </c>
      <c r="I48" s="9" t="s">
        <v>124</v>
      </c>
      <c r="J48" s="9"/>
      <c r="K48" s="8" t="s">
        <v>144</v>
      </c>
      <c r="L48" s="9" t="str">
        <f aca="false">"https://www.openstreetmap.org/?mlat="&amp;MID(A48,1,9)&amp;"&amp;mlon="&amp;MID(B48,1,8)&amp;"#map=18/"&amp;MID(A48,1,9)&amp;"/"&amp;MID(B48,1,8)</f>
        <v>https://www.openstreetmap.org/?mlat=53.104519&amp;mlon=8.901793#map=18/53.104519/8.901793</v>
      </c>
      <c r="M48" s="9" t="str">
        <f aca="false">"https://opentopomap.org/#marker=17/"&amp;MID(A48,1,9)&amp;"/"&amp;MID(B48,1,8)</f>
        <v>https://opentopomap.org/#marker=17/53.104519/8.901793</v>
      </c>
    </row>
    <row r="49" customFormat="false" ht="14.15" hidden="false" customHeight="true" outlineLevel="0" collapsed="false">
      <c r="A49" s="8" t="s">
        <v>1870</v>
      </c>
      <c r="B49" s="8" t="s">
        <v>1871</v>
      </c>
      <c r="C49" s="15" t="s">
        <v>1872</v>
      </c>
      <c r="D49" s="9" t="str">
        <f aca="false">"Rockwinkel "&amp;F49</f>
        <v>Rockwinkel 91</v>
      </c>
      <c r="E49" s="9" t="str">
        <f aca="false">G49&amp;", "&amp;H49&amp;", "&amp;I49&amp;", "&amp;J49</f>
        <v>Behrens, Thomas, Landmann, Wirt</v>
      </c>
      <c r="F49" s="16" t="n">
        <v>91</v>
      </c>
      <c r="G49" s="9" t="s">
        <v>142</v>
      </c>
      <c r="H49" s="9" t="s">
        <v>1873</v>
      </c>
      <c r="I49" s="9" t="s">
        <v>164</v>
      </c>
      <c r="J49" s="9" t="s">
        <v>217</v>
      </c>
      <c r="K49" s="8" t="s">
        <v>1874</v>
      </c>
      <c r="L49" s="9" t="str">
        <f aca="false">"https://www.openstreetmap.org/?mlat="&amp;MID(A49,1,9)&amp;"&amp;mlon="&amp;MID(B49,1,8)&amp;"#map=18/"&amp;MID(A49,1,9)&amp;"/"&amp;MID(B49,1,8)</f>
        <v>https://www.openstreetmap.org/?mlat=53.08868&amp;mlon=8.9369#map=18/53.08868/8.9369</v>
      </c>
      <c r="M49" s="9" t="str">
        <f aca="false">"https://opentopomap.org/#marker=17/"&amp;MID(A49,1,9)&amp;"/"&amp;MID(B49,1,8)</f>
        <v>https://opentopomap.org/#marker=17/53.08868/8.9369</v>
      </c>
    </row>
    <row r="50" customFormat="false" ht="14.15" hidden="false" customHeight="true" outlineLevel="0" collapsed="false">
      <c r="A50" s="8" t="s">
        <v>708</v>
      </c>
      <c r="B50" s="8" t="s">
        <v>709</v>
      </c>
      <c r="C50" s="15" t="s">
        <v>710</v>
      </c>
      <c r="D50" s="9" t="str">
        <f aca="false">"Oberneuland "&amp;F50</f>
        <v>Oberneuland 68</v>
      </c>
      <c r="E50" s="9" t="str">
        <f aca="false">G50&amp;", "&amp;H50&amp;", "&amp;I50</f>
        <v>Bertram, C. A. H., Wirt</v>
      </c>
      <c r="F50" s="16" t="n">
        <v>68</v>
      </c>
      <c r="G50" s="9" t="s">
        <v>711</v>
      </c>
      <c r="H50" s="9" t="s">
        <v>712</v>
      </c>
      <c r="I50" s="9" t="s">
        <v>217</v>
      </c>
      <c r="J50" s="9"/>
      <c r="K50" s="8" t="s">
        <v>713</v>
      </c>
      <c r="L50" s="9" t="str">
        <f aca="false">"https://www.openstreetmap.org/?mlat="&amp;MID(A50,1,9)&amp;"&amp;mlon="&amp;MID(B50,1,8)&amp;"#map=18/"&amp;MID(A50,1,9)&amp;"/"&amp;MID(B50,1,8)</f>
        <v>https://www.openstreetmap.org/?mlat=53.08687&amp;mlon=8.94321#map=18/53.08687/8.94321</v>
      </c>
      <c r="M50" s="9" t="str">
        <f aca="false">"https://opentopomap.org/#marker=17/"&amp;MID(A50,1,9)&amp;"/"&amp;MID(B50,1,8)</f>
        <v>https://opentopomap.org/#marker=17/53.08687/8.94321</v>
      </c>
    </row>
    <row r="51" customFormat="false" ht="14.15" hidden="false" customHeight="true" outlineLevel="0" collapsed="false">
      <c r="A51" s="8" t="s">
        <v>319</v>
      </c>
      <c r="B51" s="8" t="s">
        <v>320</v>
      </c>
      <c r="C51" s="15" t="s">
        <v>321</v>
      </c>
      <c r="D51" s="9" t="str">
        <f aca="false">"Oberneuland "&amp;F51</f>
        <v>Oberneuland 23</v>
      </c>
      <c r="E51" s="9" t="str">
        <f aca="false">G51&amp;", "&amp;H51&amp;", "&amp;I51</f>
        <v>Beyer, C., Ehefrau</v>
      </c>
      <c r="F51" s="16" t="n">
        <v>23</v>
      </c>
      <c r="G51" s="9" t="s">
        <v>322</v>
      </c>
      <c r="H51" s="9" t="s">
        <v>93</v>
      </c>
      <c r="I51" s="9" t="s">
        <v>323</v>
      </c>
      <c r="J51" s="9"/>
      <c r="K51" s="8" t="s">
        <v>324</v>
      </c>
      <c r="L51" s="9" t="str">
        <f aca="false">"https://www.openstreetmap.org/?mlat="&amp;MID(A51,1,9)&amp;"&amp;mlon="&amp;MID(B51,1,8)&amp;"#map=18/"&amp;MID(A51,1,9)&amp;"/"&amp;MID(B51,1,8)</f>
        <v>https://www.openstreetmap.org/?mlat=53.099455&amp;mlon=8.921519#map=18/53.099455/8.921519</v>
      </c>
      <c r="M51" s="9" t="str">
        <f aca="false">"https://opentopomap.org/#marker=17/"&amp;MID(A51,1,9)&amp;"/"&amp;MID(B51,1,8)</f>
        <v>https://opentopomap.org/#marker=17/53.099455/8.921519</v>
      </c>
    </row>
    <row r="52" customFormat="false" ht="14.15" hidden="false" customHeight="true" outlineLevel="0" collapsed="false">
      <c r="A52" s="8" t="s">
        <v>508</v>
      </c>
      <c r="B52" s="8" t="s">
        <v>509</v>
      </c>
      <c r="C52" s="15" t="s">
        <v>510</v>
      </c>
      <c r="D52" s="9" t="str">
        <f aca="false">"Oberneuland "&amp;F52</f>
        <v>Oberneuland 44c</v>
      </c>
      <c r="E52" s="9" t="str">
        <f aca="false">G52&amp;", "&amp;H52&amp;", "&amp;I52</f>
        <v>Binnemann, D., Arbeiter</v>
      </c>
      <c r="F52" s="16" t="s">
        <v>511</v>
      </c>
      <c r="G52" s="9" t="s">
        <v>512</v>
      </c>
      <c r="H52" s="9" t="s">
        <v>263</v>
      </c>
      <c r="I52" s="9" t="s">
        <v>94</v>
      </c>
      <c r="J52" s="9"/>
      <c r="K52" s="8" t="s">
        <v>513</v>
      </c>
      <c r="L52" s="9" t="str">
        <f aca="false">"https://www.openstreetmap.org/?mlat="&amp;MID(A52,1,9)&amp;"&amp;mlon="&amp;MID(B52,1,8)&amp;"#map=18/"&amp;MID(A52,1,9)&amp;"/"&amp;MID(B52,1,8)</f>
        <v>https://www.openstreetmap.org/?mlat=53.107384&amp;mlon=8.955577#map=18/53.107384/8.955577</v>
      </c>
      <c r="M52" s="9" t="str">
        <f aca="false">"https://opentopomap.org/#marker=17/"&amp;MID(A52,1,9)&amp;"/"&amp;MID(B52,1,8)</f>
        <v>https://opentopomap.org/#marker=17/53.107384/8.955577</v>
      </c>
    </row>
    <row r="53" customFormat="false" ht="14.15" hidden="false" customHeight="true" outlineLevel="0" collapsed="false">
      <c r="A53" s="8" t="s">
        <v>549</v>
      </c>
      <c r="B53" s="8" t="s">
        <v>550</v>
      </c>
      <c r="C53" s="15" t="s">
        <v>551</v>
      </c>
      <c r="D53" s="9" t="str">
        <f aca="false">"Oberneuland "&amp;F53</f>
        <v>Oberneuland 47c</v>
      </c>
      <c r="E53" s="9" t="str">
        <f aca="false">G53&amp;", "&amp;H53&amp;", "&amp;I53</f>
        <v>Binnemann, H., Arbeiter</v>
      </c>
      <c r="F53" s="16" t="s">
        <v>552</v>
      </c>
      <c r="G53" s="9" t="s">
        <v>512</v>
      </c>
      <c r="H53" s="9" t="s">
        <v>109</v>
      </c>
      <c r="I53" s="9" t="s">
        <v>94</v>
      </c>
      <c r="J53" s="9"/>
      <c r="K53" s="8" t="s">
        <v>553</v>
      </c>
      <c r="L53" s="9" t="str">
        <f aca="false">"https://www.openstreetmap.org/?mlat="&amp;MID(A53,1,9)&amp;"&amp;mlon="&amp;MID(B53,1,8)&amp;"#map=18/"&amp;MID(A53,1,9)&amp;"/"&amp;MID(B53,1,8)</f>
        <v>https://www.openstreetmap.org/?mlat=53.091608&amp;mlon=8.935774#map=18/53.091608/8.935774</v>
      </c>
      <c r="M53" s="9" t="str">
        <f aca="false">"https://opentopomap.org/#marker=17/"&amp;MID(A53,1,9)&amp;"/"&amp;MID(B53,1,8)</f>
        <v>https://opentopomap.org/#marker=17/53.091608/8.935774</v>
      </c>
    </row>
    <row r="54" customFormat="false" ht="14.15" hidden="false" customHeight="true" outlineLevel="0" collapsed="false">
      <c r="A54" s="8" t="s">
        <v>2312</v>
      </c>
      <c r="B54" s="8" t="s">
        <v>2313</v>
      </c>
      <c r="C54" s="15" t="s">
        <v>2314</v>
      </c>
      <c r="D54" s="9" t="str">
        <f aca="false">"Rockwinkel "&amp;F54</f>
        <v>Rockwinkel 129A</v>
      </c>
      <c r="E54" s="9" t="str">
        <f aca="false">G54&amp;", "&amp;H54&amp;", "&amp;I54</f>
        <v>Bischoff, Joh., Arbeiter</v>
      </c>
      <c r="F54" s="16" t="s">
        <v>2315</v>
      </c>
      <c r="G54" s="9" t="s">
        <v>2316</v>
      </c>
      <c r="H54" s="9" t="s">
        <v>143</v>
      </c>
      <c r="I54" s="9" t="s">
        <v>94</v>
      </c>
      <c r="J54" s="9"/>
      <c r="K54" s="8" t="s">
        <v>2317</v>
      </c>
      <c r="L54" s="9" t="str">
        <f aca="false">"https://www.openstreetmap.org/?mlat="&amp;MID(A54,1,9)&amp;"&amp;mlon="&amp;MID(B54,1,8)&amp;"#map=18/"&amp;MID(A54,1,9)&amp;"/"&amp;MID(B54,1,8)</f>
        <v>https://www.openstreetmap.org/?mlat=53.1005&amp;mlon=8.90225#map=18/53.1005/8.90225</v>
      </c>
      <c r="M54" s="9" t="str">
        <f aca="false">"https://opentopomap.org/#marker=17/"&amp;MID(A54,1,9)&amp;"/"&amp;MID(B54,1,8)</f>
        <v>https://opentopomap.org/#marker=17/53.1005/8.90225</v>
      </c>
    </row>
    <row r="55" customFormat="false" ht="14.15" hidden="false" customHeight="true" outlineLevel="0" collapsed="false">
      <c r="A55" s="8" t="s">
        <v>1005</v>
      </c>
      <c r="B55" s="8" t="s">
        <v>1006</v>
      </c>
      <c r="C55" s="15" t="s">
        <v>1007</v>
      </c>
      <c r="D55" s="9" t="str">
        <f aca="false">"Rockwinkel "&amp;F55</f>
        <v>Rockwinkel 5</v>
      </c>
      <c r="E55" s="9" t="str">
        <f aca="false">G55&amp;", "&amp;H55&amp;", "&amp;I55</f>
        <v>Bitter, Wilh., Landmann</v>
      </c>
      <c r="F55" s="16" t="n">
        <v>5</v>
      </c>
      <c r="G55" s="9" t="s">
        <v>1008</v>
      </c>
      <c r="H55" s="9" t="s">
        <v>216</v>
      </c>
      <c r="I55" s="9" t="s">
        <v>164</v>
      </c>
      <c r="J55" s="9"/>
      <c r="K55" s="8" t="s">
        <v>1009</v>
      </c>
      <c r="L55" s="9" t="str">
        <f aca="false">"https://www.openstreetmap.org/?mlat="&amp;MID(A55,1,9)&amp;"&amp;mlon="&amp;MID(B55,1,8)&amp;"#map=18/"&amp;MID(A55,1,9)&amp;"/"&amp;MID(B55,1,8)</f>
        <v>https://www.openstreetmap.org/?mlat=53.093733&amp;mlon=8.914651#map=18/53.093733/8.914651</v>
      </c>
      <c r="M55" s="9" t="str">
        <f aca="false">"https://opentopomap.org/#marker=17/"&amp;MID(A55,1,9)&amp;"/"&amp;MID(B55,1,8)</f>
        <v>https://opentopomap.org/#marker=17/53.093733/8.914651</v>
      </c>
    </row>
    <row r="56" customFormat="false" ht="14.15" hidden="false" customHeight="true" outlineLevel="0" collapsed="false">
      <c r="A56" s="8" t="s">
        <v>1023</v>
      </c>
      <c r="B56" s="8" t="s">
        <v>1024</v>
      </c>
      <c r="C56" s="15" t="s">
        <v>1025</v>
      </c>
      <c r="D56" s="9" t="str">
        <f aca="false">"Rockwinkel "&amp;F56</f>
        <v>Rockwinkel 5e</v>
      </c>
      <c r="E56" s="9" t="str">
        <f aca="false">G56&amp;", "&amp;H56&amp;", "&amp;I56</f>
        <v>Blanke, Hein., Weinküfer</v>
      </c>
      <c r="F56" s="16" t="s">
        <v>1026</v>
      </c>
      <c r="G56" s="9" t="s">
        <v>1027</v>
      </c>
      <c r="H56" s="9" t="s">
        <v>1028</v>
      </c>
      <c r="I56" s="9" t="s">
        <v>1029</v>
      </c>
      <c r="J56" s="9"/>
      <c r="K56" s="8" t="s">
        <v>1030</v>
      </c>
      <c r="L56" s="9" t="str">
        <f aca="false">"https://www.openstreetmap.org/?mlat="&amp;MID(A56,1,9)&amp;"&amp;mlon="&amp;MID(B56,1,8)&amp;"#map=18/"&amp;MID(A56,1,9)&amp;"/"&amp;MID(B56,1,8)</f>
        <v>https://www.openstreetmap.org/?mlat=53.09302&amp;mlon=8.916595#map=18/53.09302/8.916595</v>
      </c>
      <c r="M56" s="9" t="str">
        <f aca="false">"https://opentopomap.org/#marker=17/"&amp;MID(A56,1,9)&amp;"/"&amp;MID(B56,1,8)</f>
        <v>https://opentopomap.org/#marker=17/53.09302/8.916595</v>
      </c>
    </row>
    <row r="57" customFormat="false" ht="14.15" hidden="false" customHeight="true" outlineLevel="0" collapsed="false">
      <c r="A57" s="8" t="s">
        <v>2288</v>
      </c>
      <c r="B57" s="8" t="s">
        <v>2289</v>
      </c>
      <c r="C57" s="15" t="s">
        <v>2290</v>
      </c>
      <c r="D57" s="9" t="str">
        <f aca="false">"Rockwinkel "&amp;F57</f>
        <v>Rockwinkel 127</v>
      </c>
      <c r="E57" s="9" t="str">
        <f aca="false">G57&amp;", "&amp;H57&amp;", "&amp;I57</f>
        <v>Blöhse, Otto, Buchhalter</v>
      </c>
      <c r="F57" s="16" t="n">
        <v>127</v>
      </c>
      <c r="G57" s="9" t="s">
        <v>2291</v>
      </c>
      <c r="H57" s="9" t="s">
        <v>1203</v>
      </c>
      <c r="I57" s="9" t="s">
        <v>2292</v>
      </c>
      <c r="J57" s="9"/>
      <c r="K57" s="8" t="s">
        <v>2293</v>
      </c>
      <c r="L57" s="9" t="str">
        <f aca="false">"https://www.openstreetmap.org/?mlat="&amp;MID(A57,1,9)&amp;"&amp;mlon="&amp;MID(B57,1,8)&amp;"#map=18/"&amp;MID(A57,1,9)&amp;"/"&amp;MID(B57,1,8)</f>
        <v>https://www.openstreetmap.org/?mlat=53.10078&amp;mlon=8.90401#map=18/53.10078/8.90401</v>
      </c>
      <c r="M57" s="9" t="str">
        <f aca="false">"https://opentopomap.org/#marker=17/"&amp;MID(A57,1,9)&amp;"/"&amp;MID(B57,1,8)</f>
        <v>https://opentopomap.org/#marker=17/53.10078/8.90401</v>
      </c>
    </row>
    <row r="58" customFormat="false" ht="14.15" hidden="false" customHeight="true" outlineLevel="0" collapsed="false">
      <c r="A58" s="8" t="s">
        <v>1563</v>
      </c>
      <c r="B58" s="8" t="s">
        <v>1564</v>
      </c>
      <c r="C58" s="15" t="s">
        <v>1565</v>
      </c>
      <c r="D58" s="9" t="str">
        <f aca="false">"Rockwinkel "&amp;F58</f>
        <v>Rockwinkel 61</v>
      </c>
      <c r="E58" s="9" t="str">
        <f aca="false">G58&amp;", "&amp;H58&amp;", "&amp;I58</f>
        <v>Blome, C., Maurer</v>
      </c>
      <c r="F58" s="16" t="n">
        <v>61</v>
      </c>
      <c r="G58" s="9" t="s">
        <v>354</v>
      </c>
      <c r="H58" s="9" t="s">
        <v>93</v>
      </c>
      <c r="I58" s="9" t="s">
        <v>727</v>
      </c>
      <c r="J58" s="9"/>
      <c r="K58" s="8" t="s">
        <v>1566</v>
      </c>
      <c r="L58" s="9" t="str">
        <f aca="false">"https://www.openstreetmap.org/?mlat="&amp;MID(A58,1,9)&amp;"&amp;mlon="&amp;MID(B58,1,8)&amp;"#map=18/"&amp;MID(A58,1,9)&amp;"/"&amp;MID(B58,1,8)</f>
        <v>https://www.openstreetmap.org/?mlat=53.08301&amp;mlon=8.94614#map=18/53.08301/8.94614</v>
      </c>
      <c r="M58" s="9" t="str">
        <f aca="false">"https://opentopomap.org/#marker=17/"&amp;MID(A58,1,9)&amp;"/"&amp;MID(B58,1,8)</f>
        <v>https://opentopomap.org/#marker=17/53.08301/8.94614</v>
      </c>
    </row>
    <row r="59" customFormat="false" ht="14.15" hidden="false" customHeight="true" outlineLevel="0" collapsed="false">
      <c r="A59" s="8" t="s">
        <v>860</v>
      </c>
      <c r="B59" s="8" t="s">
        <v>861</v>
      </c>
      <c r="C59" s="15" t="s">
        <v>862</v>
      </c>
      <c r="D59" s="9" t="str">
        <f aca="false">"Oberneuland "&amp;F59</f>
        <v>Oberneuland 90</v>
      </c>
      <c r="E59" s="9" t="str">
        <f aca="false">G59&amp;", "&amp;H59&amp;", "&amp;I59</f>
        <v>Blome, Chr., Wwe.</v>
      </c>
      <c r="F59" s="16" t="n">
        <v>90</v>
      </c>
      <c r="G59" s="9" t="s">
        <v>354</v>
      </c>
      <c r="H59" s="9" t="s">
        <v>242</v>
      </c>
      <c r="I59" s="9" t="s">
        <v>91</v>
      </c>
      <c r="J59" s="9"/>
      <c r="K59" s="8" t="s">
        <v>863</v>
      </c>
      <c r="L59" s="9" t="str">
        <f aca="false">"https://www.openstreetmap.org/?mlat="&amp;MID(A59,1,9)&amp;"&amp;mlon="&amp;MID(B59,1,8)&amp;"#map=18/"&amp;MID(A59,1,9)&amp;"/"&amp;MID(B59,1,8)</f>
        <v>https://www.openstreetmap.org/?mlat=53.096709&amp;mlon=8.953478#map=18/53.096709/8.953478</v>
      </c>
      <c r="M59" s="9" t="str">
        <f aca="false">"https://opentopomap.org/#marker=17/"&amp;MID(A59,1,9)&amp;"/"&amp;MID(B59,1,8)</f>
        <v>https://opentopomap.org/#marker=17/53.096709/8.953478</v>
      </c>
    </row>
    <row r="60" customFormat="false" ht="14.15" hidden="false" customHeight="true" outlineLevel="0" collapsed="false">
      <c r="A60" s="8" t="s">
        <v>480</v>
      </c>
      <c r="B60" s="8" t="s">
        <v>481</v>
      </c>
      <c r="C60" s="15" t="s">
        <v>482</v>
      </c>
      <c r="D60" s="9" t="str">
        <f aca="false">"Oberneuland "&amp;F60</f>
        <v>Oberneuland 42</v>
      </c>
      <c r="E60" s="9" t="str">
        <f aca="false">G60&amp;", "&amp;H60&amp;", "&amp;I60</f>
        <v>Blome, Friedr., Landmann</v>
      </c>
      <c r="F60" s="16" t="n">
        <v>42</v>
      </c>
      <c r="G60" s="9" t="s">
        <v>354</v>
      </c>
      <c r="H60" s="9" t="s">
        <v>483</v>
      </c>
      <c r="I60" s="9" t="s">
        <v>164</v>
      </c>
      <c r="J60" s="9"/>
      <c r="K60" s="8" t="s">
        <v>484</v>
      </c>
      <c r="L60" s="9" t="str">
        <f aca="false">"https://www.openstreetmap.org/?mlat="&amp;MID(A60,1,9)&amp;"&amp;mlon="&amp;MID(B60,1,8)&amp;"#map=18/"&amp;MID(A60,1,9)&amp;"/"&amp;MID(B60,1,8)</f>
        <v>https://www.openstreetmap.org/?mlat=53.10537&amp;mlon=8.95#map=18/53.10537/8.95</v>
      </c>
      <c r="M60" s="9" t="str">
        <f aca="false">"https://opentopomap.org/#marker=17/"&amp;MID(A60,1,9)&amp;"/"&amp;MID(B60,1,8)</f>
        <v>https://opentopomap.org/#marker=17/53.10537/8.95</v>
      </c>
    </row>
    <row r="61" customFormat="false" ht="14.15" hidden="false" customHeight="true" outlineLevel="0" collapsed="false">
      <c r="A61" s="8" t="s">
        <v>856</v>
      </c>
      <c r="B61" s="8" t="s">
        <v>857</v>
      </c>
      <c r="C61" s="15" t="s">
        <v>858</v>
      </c>
      <c r="D61" s="9" t="str">
        <f aca="false">"Oberneuland "&amp;F61</f>
        <v>Oberneuland 89</v>
      </c>
      <c r="E61" s="9" t="str">
        <f aca="false">G61&amp;", "&amp;H61&amp;", "&amp;I61</f>
        <v>Blome, Friedr., Landmann</v>
      </c>
      <c r="F61" s="16" t="n">
        <v>89</v>
      </c>
      <c r="G61" s="9" t="s">
        <v>354</v>
      </c>
      <c r="H61" s="9" t="s">
        <v>483</v>
      </c>
      <c r="I61" s="9" t="s">
        <v>164</v>
      </c>
      <c r="J61" s="9"/>
      <c r="K61" s="8" t="s">
        <v>859</v>
      </c>
      <c r="L61" s="9" t="str">
        <f aca="false">"https://www.openstreetmap.org/?mlat="&amp;MID(A61,1,9)&amp;"&amp;mlon="&amp;MID(B61,1,8)&amp;"#map=18/"&amp;MID(A61,1,9)&amp;"/"&amp;MID(B61,1,8)</f>
        <v>https://www.openstreetmap.org/?mlat=53.098721&amp;mlon=8.949123#map=18/53.098721/8.949123</v>
      </c>
      <c r="M61" s="9" t="str">
        <f aca="false">"https://opentopomap.org/#marker=17/"&amp;MID(A61,1,9)&amp;"/"&amp;MID(B61,1,8)</f>
        <v>https://opentopomap.org/#marker=17/53.098721/8.949123</v>
      </c>
    </row>
    <row r="62" customFormat="false" ht="14.15" hidden="false" customHeight="true" outlineLevel="0" collapsed="false">
      <c r="A62" s="8" t="s">
        <v>1710</v>
      </c>
      <c r="B62" s="8" t="s">
        <v>1711</v>
      </c>
      <c r="C62" s="15" t="s">
        <v>1712</v>
      </c>
      <c r="D62" s="9" t="str">
        <f aca="false">"Rockwinkel "&amp;F62</f>
        <v>Rockwinkel 78b</v>
      </c>
      <c r="E62" s="9" t="str">
        <f aca="false">G62&amp;", "&amp;H62&amp;", "&amp;I62</f>
        <v>Blome, Heinr., Arbeiter</v>
      </c>
      <c r="F62" s="16" t="s">
        <v>1713</v>
      </c>
      <c r="G62" s="9" t="s">
        <v>354</v>
      </c>
      <c r="H62" s="9" t="s">
        <v>102</v>
      </c>
      <c r="I62" s="9" t="s">
        <v>94</v>
      </c>
      <c r="J62" s="9"/>
      <c r="K62" s="8" t="s">
        <v>1714</v>
      </c>
      <c r="L62" s="9" t="str">
        <f aca="false">"https://www.openstreetmap.org/?mlat="&amp;MID(A62,1,9)&amp;"&amp;mlon="&amp;MID(B62,1,8)&amp;"#map=18/"&amp;MID(A62,1,9)&amp;"/"&amp;MID(B62,1,8)</f>
        <v>https://www.openstreetmap.org/?mlat=53.085048&amp;mlon=8.941494#map=18/53.085048/8.941494</v>
      </c>
      <c r="M62" s="9" t="str">
        <f aca="false">"https://opentopomap.org/#marker=17/"&amp;MID(A62,1,9)&amp;"/"&amp;MID(B62,1,8)</f>
        <v>https://opentopomap.org/#marker=17/53.085048/8.941494</v>
      </c>
    </row>
    <row r="63" customFormat="false" ht="14.15" hidden="false" customHeight="true" outlineLevel="0" collapsed="false">
      <c r="A63" s="8" t="s">
        <v>2225</v>
      </c>
      <c r="B63" s="8" t="s">
        <v>2226</v>
      </c>
      <c r="C63" s="15" t="s">
        <v>2227</v>
      </c>
      <c r="D63" s="9" t="str">
        <f aca="false">"Rockwinkel "&amp;F63</f>
        <v>Rockwinkel 119</v>
      </c>
      <c r="E63" s="9" t="str">
        <f aca="false">G63&amp;", "&amp;H63&amp;", "&amp;I63</f>
        <v>Blome, Herm., Arbeiter</v>
      </c>
      <c r="F63" s="16" t="n">
        <v>119</v>
      </c>
      <c r="G63" s="9" t="s">
        <v>354</v>
      </c>
      <c r="H63" s="9" t="s">
        <v>409</v>
      </c>
      <c r="I63" s="9" t="s">
        <v>94</v>
      </c>
      <c r="J63" s="9"/>
      <c r="K63" s="8" t="s">
        <v>2228</v>
      </c>
      <c r="L63" s="9" t="str">
        <f aca="false">"https://www.openstreetmap.org/?mlat="&amp;MID(A63,1,9)&amp;"&amp;mlon="&amp;MID(B63,1,8)&amp;"#map=18/"&amp;MID(A63,1,9)&amp;"/"&amp;MID(B63,1,8)</f>
        <v>https://www.openstreetmap.org/?mlat=53.1032&amp;mlon=8.90868#map=18/53.1032/8.90868</v>
      </c>
      <c r="M63" s="9" t="str">
        <f aca="false">"https://opentopomap.org/#marker=17/"&amp;MID(A63,1,9)&amp;"/"&amp;MID(B63,1,8)</f>
        <v>https://opentopomap.org/#marker=17/53.1032/8.90868</v>
      </c>
    </row>
    <row r="64" customFormat="false" ht="14.15" hidden="false" customHeight="true" outlineLevel="0" collapsed="false">
      <c r="A64" s="8" t="s">
        <v>2209</v>
      </c>
      <c r="B64" s="8" t="s">
        <v>2210</v>
      </c>
      <c r="C64" s="17" t="s">
        <v>2211</v>
      </c>
      <c r="D64" s="9" t="str">
        <f aca="false">"Rockwinkel "&amp;F64</f>
        <v>Rockwinkel 117</v>
      </c>
      <c r="E64" s="9" t="str">
        <f aca="false">G64&amp;", "&amp;H64&amp;", "&amp;I64</f>
        <v>Blome, Herm., Wwe.</v>
      </c>
      <c r="F64" s="16" t="n">
        <v>117</v>
      </c>
      <c r="G64" s="9" t="s">
        <v>354</v>
      </c>
      <c r="H64" s="9" t="s">
        <v>409</v>
      </c>
      <c r="I64" s="9" t="s">
        <v>91</v>
      </c>
      <c r="J64" s="9"/>
      <c r="K64" s="8" t="s">
        <v>2212</v>
      </c>
      <c r="L64" s="9" t="str">
        <f aca="false">"https://www.openstreetmap.org/?mlat="&amp;MID(A64,1,9)&amp;"&amp;mlon="&amp;MID(B64,1,8)&amp;"#map=18/"&amp;MID(A64,1,9)&amp;"/"&amp;MID(B64,1,8)</f>
        <v>https://www.openstreetmap.org/?mlat=53.10271&amp;mlon=8.91019#map=18/53.10271/8.91019</v>
      </c>
      <c r="M64" s="9" t="str">
        <f aca="false">"https://opentopomap.org/#marker=17/"&amp;MID(A64,1,9)&amp;"/"&amp;MID(B64,1,8)</f>
        <v>https://opentopomap.org/#marker=17/53.10271/8.91019</v>
      </c>
    </row>
    <row r="65" customFormat="false" ht="14.15" hidden="false" customHeight="true" outlineLevel="0" collapsed="false">
      <c r="A65" s="8" t="s">
        <v>1563</v>
      </c>
      <c r="B65" s="8" t="s">
        <v>1564</v>
      </c>
      <c r="C65" s="15" t="s">
        <v>1565</v>
      </c>
      <c r="D65" s="9" t="str">
        <f aca="false">"Rockwinkel "&amp;F65</f>
        <v>Rockwinkel 61</v>
      </c>
      <c r="E65" s="9" t="str">
        <f aca="false">G65&amp;", "&amp;H65&amp;", "&amp;I65</f>
        <v>Blome, Hermann, Maurer</v>
      </c>
      <c r="F65" s="16" t="n">
        <v>61</v>
      </c>
      <c r="G65" s="9" t="s">
        <v>354</v>
      </c>
      <c r="H65" s="9" t="s">
        <v>693</v>
      </c>
      <c r="I65" s="9" t="s">
        <v>727</v>
      </c>
      <c r="J65" s="9"/>
      <c r="K65" s="8" t="s">
        <v>1566</v>
      </c>
      <c r="L65" s="9" t="str">
        <f aca="false">"https://www.openstreetmap.org/?mlat="&amp;MID(A65,1,9)&amp;"&amp;mlon="&amp;MID(B65,1,8)&amp;"#map=18/"&amp;MID(A65,1,9)&amp;"/"&amp;MID(B65,1,8)</f>
        <v>https://www.openstreetmap.org/?mlat=53.08301&amp;mlon=8.94614#map=18/53.08301/8.94614</v>
      </c>
      <c r="M65" s="9" t="str">
        <f aca="false">"https://opentopomap.org/#marker=17/"&amp;MID(A65,1,9)&amp;"/"&amp;MID(B65,1,8)</f>
        <v>https://opentopomap.org/#marker=17/53.08301/8.94614</v>
      </c>
    </row>
    <row r="66" customFormat="false" ht="14.15" hidden="false" customHeight="true" outlineLevel="0" collapsed="false">
      <c r="A66" s="8" t="s">
        <v>350</v>
      </c>
      <c r="B66" s="8" t="s">
        <v>351</v>
      </c>
      <c r="C66" s="15" t="s">
        <v>352</v>
      </c>
      <c r="D66" s="9" t="str">
        <f aca="false">"Oberneuland "&amp;F66</f>
        <v>Oberneuland 25b</v>
      </c>
      <c r="E66" s="9" t="str">
        <f aca="false">G66&amp;", "&amp;H66&amp;", "&amp;I66</f>
        <v>Blome, Hinr., Arbeiter</v>
      </c>
      <c r="F66" s="16" t="s">
        <v>353</v>
      </c>
      <c r="G66" s="9" t="s">
        <v>354</v>
      </c>
      <c r="H66" s="9" t="s">
        <v>355</v>
      </c>
      <c r="I66" s="9" t="s">
        <v>94</v>
      </c>
      <c r="J66" s="9"/>
      <c r="K66" s="8" t="s">
        <v>356</v>
      </c>
      <c r="L66" s="9" t="str">
        <f aca="false">"https://www.openstreetmap.org/?mlat="&amp;MID(A66,1,9)&amp;"&amp;mlon="&amp;MID(B66,1,8)&amp;"#map=18/"&amp;MID(A66,1,9)&amp;"/"&amp;MID(B66,1,8)</f>
        <v>https://www.openstreetmap.org/?mlat=53.10294&amp;mlon=8.92891#map=18/53.10294/8.92891</v>
      </c>
      <c r="M66" s="9" t="str">
        <f aca="false">"https://opentopomap.org/#marker=17/"&amp;MID(A66,1,9)&amp;"/"&amp;MID(B66,1,8)</f>
        <v>https://opentopomap.org/#marker=17/53.10294/8.92891</v>
      </c>
    </row>
    <row r="67" customFormat="false" ht="14.15" hidden="false" customHeight="true" outlineLevel="0" collapsed="false">
      <c r="A67" s="8" t="s">
        <v>480</v>
      </c>
      <c r="B67" s="8" t="s">
        <v>481</v>
      </c>
      <c r="C67" s="15" t="s">
        <v>482</v>
      </c>
      <c r="D67" s="9" t="str">
        <f aca="false">"Oberneuland "&amp;F67</f>
        <v>Oberneuland 42</v>
      </c>
      <c r="E67" s="9" t="str">
        <f aca="false">G67&amp;", "&amp;H67&amp;", "&amp;I67</f>
        <v>Blome, Hinr., Landmann</v>
      </c>
      <c r="F67" s="16" t="n">
        <v>42</v>
      </c>
      <c r="G67" s="9" t="s">
        <v>354</v>
      </c>
      <c r="H67" s="9" t="s">
        <v>355</v>
      </c>
      <c r="I67" s="9" t="s">
        <v>164</v>
      </c>
      <c r="J67" s="9"/>
      <c r="K67" s="8" t="s">
        <v>484</v>
      </c>
      <c r="L67" s="9" t="str">
        <f aca="false">"https://www.openstreetmap.org/?mlat="&amp;MID(A67,1,9)&amp;"&amp;mlon="&amp;MID(B67,1,8)&amp;"#map=18/"&amp;MID(A67,1,9)&amp;"/"&amp;MID(B67,1,8)</f>
        <v>https://www.openstreetmap.org/?mlat=53.10537&amp;mlon=8.95#map=18/53.10537/8.95</v>
      </c>
      <c r="M67" s="9" t="str">
        <f aca="false">"https://opentopomap.org/#marker=17/"&amp;MID(A67,1,9)&amp;"/"&amp;MID(B67,1,8)</f>
        <v>https://opentopomap.org/#marker=17/53.10537/8.95</v>
      </c>
    </row>
    <row r="68" customFormat="false" ht="14.15" hidden="false" customHeight="true" outlineLevel="0" collapsed="false">
      <c r="A68" s="8" t="s">
        <v>1238</v>
      </c>
      <c r="B68" s="8" t="s">
        <v>1239</v>
      </c>
      <c r="C68" s="15" t="s">
        <v>1240</v>
      </c>
      <c r="D68" s="9" t="str">
        <f aca="false">"Rockwinkel "&amp;F68</f>
        <v>Rockwinkel 21b</v>
      </c>
      <c r="E68" s="9" t="str">
        <f aca="false">G68&amp;", "&amp;H68&amp;", "&amp;I68</f>
        <v>Blome, Hinr., Wwe.</v>
      </c>
      <c r="F68" s="16" t="s">
        <v>1241</v>
      </c>
      <c r="G68" s="9" t="s">
        <v>354</v>
      </c>
      <c r="H68" s="9" t="s">
        <v>355</v>
      </c>
      <c r="I68" s="9" t="s">
        <v>91</v>
      </c>
      <c r="J68" s="9"/>
      <c r="K68" s="8" t="s">
        <v>1242</v>
      </c>
      <c r="L68" s="9" t="str">
        <f aca="false">"https://www.openstreetmap.org/?mlat="&amp;MID(A68,1,9)&amp;"&amp;mlon="&amp;MID(B68,1,8)&amp;"#map=18/"&amp;MID(A68,1,9)&amp;"/"&amp;MID(B68,1,8)</f>
        <v>https://www.openstreetmap.org/?mlat=53.083926&amp;mlon=8.936654#map=18/53.083926/8.936654</v>
      </c>
      <c r="M68" s="9" t="str">
        <f aca="false">"https://opentopomap.org/#marker=17/"&amp;MID(A68,1,9)&amp;"/"&amp;MID(B68,1,8)</f>
        <v>https://opentopomap.org/#marker=17/53.083926/8.936654</v>
      </c>
    </row>
    <row r="69" customFormat="false" ht="14.15" hidden="false" customHeight="true" outlineLevel="0" collapsed="false">
      <c r="A69" s="8" t="s">
        <v>736</v>
      </c>
      <c r="B69" s="8" t="s">
        <v>737</v>
      </c>
      <c r="C69" s="15" t="s">
        <v>738</v>
      </c>
      <c r="D69" s="9" t="str">
        <f aca="false">"Oberneuland "&amp;F69</f>
        <v>Oberneuland 71</v>
      </c>
      <c r="E69" s="9" t="str">
        <f aca="false">G69&amp;", "&amp;H69&amp;", "&amp;I69</f>
        <v>Blome, J. H., Landmann</v>
      </c>
      <c r="F69" s="16" t="n">
        <v>71</v>
      </c>
      <c r="G69" s="9" t="s">
        <v>354</v>
      </c>
      <c r="H69" s="9" t="s">
        <v>570</v>
      </c>
      <c r="I69" s="9" t="s">
        <v>164</v>
      </c>
      <c r="J69" s="9"/>
      <c r="K69" s="8" t="s">
        <v>739</v>
      </c>
      <c r="L69" s="9" t="str">
        <f aca="false">"https://www.openstreetmap.org/?mlat="&amp;MID(A69,1,9)&amp;"&amp;mlon="&amp;MID(B69,1,8)&amp;"#map=18/"&amp;MID(A69,1,9)&amp;"/"&amp;MID(B69,1,8)</f>
        <v>https://www.openstreetmap.org/?mlat=53.086026&amp;mlon=8.945225#map=18/53.086026/8.945225</v>
      </c>
      <c r="M69" s="9" t="str">
        <f aca="false">"https://opentopomap.org/#marker=17/"&amp;MID(A69,1,9)&amp;"/"&amp;MID(B69,1,8)</f>
        <v>https://opentopomap.org/#marker=17/53.086026/8.945225</v>
      </c>
    </row>
    <row r="70" customFormat="false" ht="14.15" hidden="false" customHeight="true" outlineLevel="0" collapsed="false">
      <c r="A70" s="8" t="s">
        <v>736</v>
      </c>
      <c r="B70" s="8" t="s">
        <v>737</v>
      </c>
      <c r="C70" s="15" t="s">
        <v>738</v>
      </c>
      <c r="D70" s="9" t="str">
        <f aca="false">"Oberneuland "&amp;F70</f>
        <v>Oberneuland 71</v>
      </c>
      <c r="E70" s="9" t="str">
        <f aca="false">G70&amp;", "&amp;H70&amp;", "&amp;I70</f>
        <v>Blome, Joh., Arbeiter</v>
      </c>
      <c r="F70" s="16" t="n">
        <v>71</v>
      </c>
      <c r="G70" s="9" t="s">
        <v>354</v>
      </c>
      <c r="H70" s="9" t="s">
        <v>143</v>
      </c>
      <c r="I70" s="9" t="s">
        <v>94</v>
      </c>
      <c r="J70" s="9"/>
      <c r="K70" s="8" t="s">
        <v>739</v>
      </c>
      <c r="L70" s="9" t="str">
        <f aca="false">"https://www.openstreetmap.org/?mlat="&amp;MID(A70,1,9)&amp;"&amp;mlon="&amp;MID(B70,1,8)&amp;"#map=18/"&amp;MID(A70,1,9)&amp;"/"&amp;MID(B70,1,8)</f>
        <v>https://www.openstreetmap.org/?mlat=53.086026&amp;mlon=8.945225#map=18/53.086026/8.945225</v>
      </c>
      <c r="M70" s="9" t="str">
        <f aca="false">"https://opentopomap.org/#marker=17/"&amp;MID(A70,1,9)&amp;"/"&amp;MID(B70,1,8)</f>
        <v>https://opentopomap.org/#marker=17/53.086026/8.945225</v>
      </c>
    </row>
    <row r="71" customFormat="false" ht="14.15" hidden="false" customHeight="true" outlineLevel="0" collapsed="false">
      <c r="A71" s="8" t="s">
        <v>856</v>
      </c>
      <c r="B71" s="8" t="s">
        <v>857</v>
      </c>
      <c r="C71" s="15" t="s">
        <v>858</v>
      </c>
      <c r="D71" s="9" t="str">
        <f aca="false">"Oberneuland "&amp;F71</f>
        <v>Oberneuland 89</v>
      </c>
      <c r="E71" s="9" t="str">
        <f aca="false">G71&amp;", "&amp;H71&amp;", "&amp;I71</f>
        <v>Blome, Joh., Privatmann</v>
      </c>
      <c r="F71" s="16" t="n">
        <v>89</v>
      </c>
      <c r="G71" s="9" t="s">
        <v>354</v>
      </c>
      <c r="H71" s="9" t="s">
        <v>143</v>
      </c>
      <c r="I71" s="9" t="s">
        <v>310</v>
      </c>
      <c r="J71" s="9"/>
      <c r="K71" s="8" t="s">
        <v>859</v>
      </c>
      <c r="L71" s="9" t="str">
        <f aca="false">"https://www.openstreetmap.org/?mlat="&amp;MID(A71,1,9)&amp;"&amp;mlon="&amp;MID(B71,1,8)&amp;"#map=18/"&amp;MID(A71,1,9)&amp;"/"&amp;MID(B71,1,8)</f>
        <v>https://www.openstreetmap.org/?mlat=53.098721&amp;mlon=8.949123#map=18/53.098721/8.949123</v>
      </c>
      <c r="M71" s="9" t="str">
        <f aca="false">"https://opentopomap.org/#marker=17/"&amp;MID(A71,1,9)&amp;"/"&amp;MID(B71,1,8)</f>
        <v>https://opentopomap.org/#marker=17/53.098721/8.949123</v>
      </c>
    </row>
    <row r="72" customFormat="false" ht="14.15" hidden="false" customHeight="true" outlineLevel="0" collapsed="false">
      <c r="A72" s="8" t="s">
        <v>2477</v>
      </c>
      <c r="B72" s="8" t="s">
        <v>2478</v>
      </c>
      <c r="C72" s="15" t="s">
        <v>2479</v>
      </c>
      <c r="D72" s="9" t="str">
        <f aca="false">"Rockwinkel "&amp;F72</f>
        <v>Rockwinkel 146</v>
      </c>
      <c r="E72" s="9" t="str">
        <f aca="false">G72&amp;", "&amp;H72&amp;", "&amp;I72</f>
        <v>Böcker, Ernst, Arbeiter</v>
      </c>
      <c r="F72" s="16" t="n">
        <v>146</v>
      </c>
      <c r="G72" s="9" t="s">
        <v>1807</v>
      </c>
      <c r="H72" s="9" t="s">
        <v>1562</v>
      </c>
      <c r="I72" s="9" t="s">
        <v>94</v>
      </c>
      <c r="J72" s="9"/>
      <c r="K72" s="8" t="s">
        <v>2480</v>
      </c>
      <c r="L72" s="9" t="str">
        <f aca="false">"https://www.openstreetmap.org/?mlat="&amp;MID(A72,1,9)&amp;"&amp;mlon="&amp;MID(B72,1,8)&amp;"#map=18/"&amp;MID(A72,1,9)&amp;"/"&amp;MID(B72,1,8)</f>
        <v>https://www.openstreetmap.org/?mlat=53.099912&amp;mlon=8.902633#map=18/53.099912/8.902633</v>
      </c>
      <c r="M72" s="9" t="str">
        <f aca="false">"https://opentopomap.org/#marker=17/"&amp;MID(A72,1,9)&amp;"/"&amp;MID(B72,1,8)</f>
        <v>https://opentopomap.org/#marker=17/53.099912/8.902633</v>
      </c>
    </row>
    <row r="73" customFormat="false" ht="14.15" hidden="false" customHeight="true" outlineLevel="0" collapsed="false">
      <c r="A73" s="8" t="s">
        <v>1803</v>
      </c>
      <c r="B73" s="8" t="s">
        <v>1804</v>
      </c>
      <c r="C73" s="15" t="s">
        <v>1805</v>
      </c>
      <c r="D73" s="9" t="str">
        <f aca="false">"Rockwinkel "&amp;F73</f>
        <v>Rockwinkel 83f</v>
      </c>
      <c r="E73" s="9" t="str">
        <f aca="false">G73&amp;", "&amp;H73&amp;", "&amp;I73</f>
        <v>Böcker, H., Weichensteller</v>
      </c>
      <c r="F73" s="16" t="s">
        <v>1806</v>
      </c>
      <c r="G73" s="9" t="s">
        <v>1807</v>
      </c>
      <c r="H73" s="9" t="s">
        <v>109</v>
      </c>
      <c r="I73" s="9" t="s">
        <v>850</v>
      </c>
      <c r="J73" s="9"/>
      <c r="K73" s="8" t="s">
        <v>1808</v>
      </c>
      <c r="L73" s="9" t="str">
        <f aca="false">"https://www.openstreetmap.org/?mlat="&amp;MID(A73,1,9)&amp;"&amp;mlon="&amp;MID(B73,1,8)&amp;"#map=18/"&amp;MID(A73,1,9)&amp;"/"&amp;MID(B73,1,8)</f>
        <v>https://www.openstreetmap.org/?mlat=53.085502&amp;mlon=8.941219#map=18/53.085502/8.941219</v>
      </c>
      <c r="M73" s="9" t="str">
        <f aca="false">"https://opentopomap.org/#marker=17/"&amp;MID(A73,1,9)&amp;"/"&amp;MID(B73,1,8)</f>
        <v>https://opentopomap.org/#marker=17/53.085502/8.941219</v>
      </c>
    </row>
    <row r="74" customFormat="false" ht="14.15" hidden="false" customHeight="true" outlineLevel="0" collapsed="false">
      <c r="A74" s="8" t="s">
        <v>2391</v>
      </c>
      <c r="B74" s="8" t="s">
        <v>2392</v>
      </c>
      <c r="C74" s="15" t="s">
        <v>2393</v>
      </c>
      <c r="D74" s="9" t="str">
        <f aca="false">"Rockwinkel "&amp;F74</f>
        <v>Rockwinkel 135a</v>
      </c>
      <c r="E74" s="9" t="str">
        <f aca="false">G74&amp;", "&amp;H74&amp;", "&amp;I74</f>
        <v>Bollmann, Chr., Arbeiter</v>
      </c>
      <c r="F74" s="16" t="s">
        <v>2374</v>
      </c>
      <c r="G74" s="9" t="s">
        <v>135</v>
      </c>
      <c r="H74" s="9" t="s">
        <v>242</v>
      </c>
      <c r="I74" s="9" t="s">
        <v>94</v>
      </c>
      <c r="J74" s="9"/>
      <c r="K74" s="8" t="s">
        <v>2394</v>
      </c>
      <c r="L74" s="9" t="str">
        <f aca="false">"https://www.openstreetmap.org/?mlat="&amp;MID(A74,1,9)&amp;"&amp;mlon="&amp;MID(B74,1,8)&amp;"#map=18/"&amp;MID(A74,1,9)&amp;"/"&amp;MID(B74,1,8)</f>
        <v>https://www.openstreetmap.org/?mlat=53.10181&amp;mlon=8.89811#map=18/53.10181/8.89811</v>
      </c>
      <c r="M74" s="9" t="str">
        <f aca="false">"https://opentopomap.org/#marker=17/"&amp;MID(A74,1,9)&amp;"/"&amp;MID(B74,1,8)</f>
        <v>https://opentopomap.org/#marker=17/53.10181/8.89811</v>
      </c>
    </row>
    <row r="75" customFormat="false" ht="14.15" hidden="false" customHeight="true" outlineLevel="0" collapsed="false">
      <c r="A75" s="8" t="s">
        <v>2391</v>
      </c>
      <c r="B75" s="8" t="s">
        <v>2392</v>
      </c>
      <c r="C75" s="15" t="s">
        <v>2393</v>
      </c>
      <c r="D75" s="9" t="str">
        <f aca="false">"Rockwinkel am Rüten "&amp;F75</f>
        <v>Rockwinkel am Rüten 31</v>
      </c>
      <c r="E75" s="9" t="str">
        <f aca="false">G75&amp;", "&amp;H75&amp;", "&amp;I75</f>
        <v>Bollmann, Chr., Arbeiter</v>
      </c>
      <c r="F75" s="16" t="n">
        <v>31</v>
      </c>
      <c r="G75" s="9" t="s">
        <v>135</v>
      </c>
      <c r="H75" s="9" t="s">
        <v>242</v>
      </c>
      <c r="I75" s="9" t="s">
        <v>94</v>
      </c>
      <c r="J75" s="9"/>
      <c r="K75" s="8" t="s">
        <v>2394</v>
      </c>
      <c r="L75" s="9" t="str">
        <f aca="false">"https://www.openstreetmap.org/?mlat="&amp;MID(A75,1,9)&amp;"&amp;mlon="&amp;MID(B75,1,8)&amp;"#map=18/"&amp;MID(A75,1,9)&amp;"/"&amp;MID(B75,1,8)</f>
        <v>https://www.openstreetmap.org/?mlat=53.10181&amp;mlon=8.89811#map=18/53.10181/8.89811</v>
      </c>
      <c r="M75" s="9" t="str">
        <f aca="false">"https://opentopomap.org/#marker=17/"&amp;MID(A75,1,9)&amp;"/"&amp;MID(B75,1,8)</f>
        <v>https://opentopomap.org/#marker=17/53.10181/8.89811</v>
      </c>
    </row>
    <row r="76" customFormat="false" ht="14.15" hidden="false" customHeight="true" outlineLevel="0" collapsed="false">
      <c r="A76" s="8" t="s">
        <v>1387</v>
      </c>
      <c r="B76" s="8" t="s">
        <v>1388</v>
      </c>
      <c r="C76" s="15" t="s">
        <v>1389</v>
      </c>
      <c r="D76" s="9" t="str">
        <f aca="false">"Rockwinkel "&amp;F76</f>
        <v>Rockwinkel 40</v>
      </c>
      <c r="E76" s="9" t="str">
        <f aca="false">G76&amp;", "&amp;H76&amp;", "&amp;I76</f>
        <v>Bollmann, Fr., Landwirt</v>
      </c>
      <c r="F76" s="16" t="n">
        <v>40</v>
      </c>
      <c r="G76" s="9" t="s">
        <v>135</v>
      </c>
      <c r="H76" s="9" t="s">
        <v>130</v>
      </c>
      <c r="I76" s="9" t="s">
        <v>124</v>
      </c>
      <c r="J76" s="9"/>
      <c r="K76" s="8" t="s">
        <v>1390</v>
      </c>
      <c r="L76" s="9" t="str">
        <f aca="false">"https://www.openstreetmap.org/?mlat="&amp;MID(A76,1,9)&amp;"&amp;mlon="&amp;MID(B76,1,8)&amp;"#map=18/"&amp;MID(A76,1,9)&amp;"/"&amp;MID(B76,1,8)</f>
        <v>https://www.openstreetmap.org/?mlat=53.061413&amp;mlon=8.92069#map=18/53.061413/8.92069</v>
      </c>
      <c r="M76" s="9" t="str">
        <f aca="false">"https://opentopomap.org/#marker=17/"&amp;MID(A76,1,9)&amp;"/"&amp;MID(B76,1,8)</f>
        <v>https://opentopomap.org/#marker=17/53.061413/8.92069</v>
      </c>
    </row>
    <row r="77" customFormat="false" ht="14.15" hidden="false" customHeight="true" outlineLevel="0" collapsed="false">
      <c r="A77" s="8" t="s">
        <v>166</v>
      </c>
      <c r="B77" s="8" t="s">
        <v>167</v>
      </c>
      <c r="C77" s="15" t="s">
        <v>161</v>
      </c>
      <c r="D77" s="9" t="str">
        <f aca="false">"Oberneuland "&amp;F77</f>
        <v>Oberneuland 6a</v>
      </c>
      <c r="E77" s="9" t="str">
        <f aca="false">G77&amp;", "&amp;H77&amp;", "&amp;I77</f>
        <v>Bollmann, J. D., Arbeiter</v>
      </c>
      <c r="F77" s="16" t="s">
        <v>168</v>
      </c>
      <c r="G77" s="9" t="s">
        <v>135</v>
      </c>
      <c r="H77" s="9" t="s">
        <v>169</v>
      </c>
      <c r="I77" s="9" t="s">
        <v>94</v>
      </c>
      <c r="J77" s="9"/>
      <c r="K77" s="8" t="s">
        <v>170</v>
      </c>
      <c r="L77" s="9" t="str">
        <f aca="false">"https://www.openstreetmap.org/?mlat="&amp;MID(A77,1,9)&amp;"&amp;mlon="&amp;MID(B77,1,8)&amp;"#map=18/"&amp;MID(A77,1,9)&amp;"/"&amp;MID(B77,1,8)</f>
        <v>https://www.openstreetmap.org/?mlat=53.10486&amp;mlon=8.90391#map=18/53.10486/8.90391</v>
      </c>
      <c r="M77" s="9" t="str">
        <f aca="false">"https://opentopomap.org/#marker=17/"&amp;MID(A77,1,9)&amp;"/"&amp;MID(B77,1,8)</f>
        <v>https://opentopomap.org/#marker=17/53.10486/8.90391</v>
      </c>
    </row>
    <row r="78" customFormat="false" ht="14.15" hidden="false" customHeight="true" outlineLevel="0" collapsed="false">
      <c r="A78" s="8" t="s">
        <v>132</v>
      </c>
      <c r="B78" s="8" t="s">
        <v>133</v>
      </c>
      <c r="C78" s="15" t="s">
        <v>128</v>
      </c>
      <c r="D78" s="9" t="str">
        <f aca="false">"Oberneuland "&amp;F78</f>
        <v>Oberneuland 2a</v>
      </c>
      <c r="E78" s="9" t="str">
        <f aca="false">G78&amp;", "&amp;H78&amp;", "&amp;I78</f>
        <v>Bollmann, Wöltje, Zimmermann</v>
      </c>
      <c r="F78" s="16" t="s">
        <v>134</v>
      </c>
      <c r="G78" s="9" t="s">
        <v>135</v>
      </c>
      <c r="H78" s="9" t="s">
        <v>136</v>
      </c>
      <c r="I78" s="9" t="s">
        <v>137</v>
      </c>
      <c r="J78" s="9"/>
      <c r="K78" s="8" t="s">
        <v>138</v>
      </c>
      <c r="L78" s="9" t="str">
        <f aca="false">"https://www.openstreetmap.org/?mlat="&amp;MID(A78,1,9)&amp;"&amp;mlon="&amp;MID(B78,1,8)&amp;"#map=18/"&amp;MID(A78,1,9)&amp;"/"&amp;MID(B78,1,8)</f>
        <v>https://www.openstreetmap.org/?mlat=53.105171&amp;mlon=8.902355#map=18/53.105171/8.902355</v>
      </c>
      <c r="M78" s="9" t="str">
        <f aca="false">"https://opentopomap.org/#marker=17/"&amp;MID(A78,1,9)&amp;"/"&amp;MID(B78,1,8)</f>
        <v>https://opentopomap.org/#marker=17/53.105171/8.902355</v>
      </c>
    </row>
    <row r="79" customFormat="false" ht="14.15" hidden="false" customHeight="true" outlineLevel="0" collapsed="false">
      <c r="A79" s="8" t="s">
        <v>1906</v>
      </c>
      <c r="B79" s="8" t="s">
        <v>1907</v>
      </c>
      <c r="C79" s="15" t="s">
        <v>1908</v>
      </c>
      <c r="D79" s="9" t="str">
        <f aca="false">"Rockwinkel "&amp;F79</f>
        <v>Rockwinkel 91l</v>
      </c>
      <c r="E79" s="9" t="str">
        <f aca="false">G79&amp;", "&amp;H79&amp;", "&amp;I79</f>
        <v>Bornhöft, Wilh., Malermeister</v>
      </c>
      <c r="F79" s="16" t="s">
        <v>1909</v>
      </c>
      <c r="G79" s="9" t="s">
        <v>1910</v>
      </c>
      <c r="H79" s="9" t="s">
        <v>216</v>
      </c>
      <c r="I79" s="9" t="s">
        <v>1605</v>
      </c>
      <c r="J79" s="9"/>
      <c r="K79" s="8" t="s">
        <v>1911</v>
      </c>
      <c r="L79" s="9" t="str">
        <f aca="false">"https://www.openstreetmap.org/?mlat="&amp;MID(A79,1,9)&amp;"&amp;mlon="&amp;MID(B79,1,8)&amp;"#map=18/"&amp;MID(A79,1,9)&amp;"/"&amp;MID(B79,1,8)</f>
        <v>https://www.openstreetmap.org/?mlat=53.089578&amp;mlon=8.936004#map=18/53.089578/8.936004</v>
      </c>
      <c r="M79" s="9" t="str">
        <f aca="false">"https://opentopomap.org/#marker=17/"&amp;MID(A79,1,9)&amp;"/"&amp;MID(B79,1,8)</f>
        <v>https://opentopomap.org/#marker=17/53.089578/8.936004</v>
      </c>
    </row>
    <row r="80" customFormat="false" ht="14.15" hidden="false" customHeight="true" outlineLevel="0" collapsed="false">
      <c r="A80" s="8" t="s">
        <v>1628</v>
      </c>
      <c r="B80" s="8" t="s">
        <v>1629</v>
      </c>
      <c r="C80" s="15" t="s">
        <v>1630</v>
      </c>
      <c r="D80" s="9" t="str">
        <f aca="false">"Rockwinkel "&amp;F80</f>
        <v>Rockwinkel 69b</v>
      </c>
      <c r="E80" s="9" t="str">
        <f aca="false">G80&amp;", "&amp;H80&amp;", "&amp;I80</f>
        <v>Bösche, Alb., Maurer</v>
      </c>
      <c r="F80" s="16" t="s">
        <v>1631</v>
      </c>
      <c r="G80" s="9" t="s">
        <v>442</v>
      </c>
      <c r="H80" s="9" t="s">
        <v>841</v>
      </c>
      <c r="I80" s="9" t="s">
        <v>727</v>
      </c>
      <c r="J80" s="9"/>
      <c r="K80" s="8" t="s">
        <v>1632</v>
      </c>
      <c r="L80" s="9" t="str">
        <f aca="false">"https://www.openstreetmap.org/?mlat="&amp;MID(A80,1,9)&amp;"&amp;mlon="&amp;MID(B80,1,8)&amp;"#map=18/"&amp;MID(A80,1,9)&amp;"/"&amp;MID(B80,1,8)</f>
        <v>https://www.openstreetmap.org/?mlat=53.08154&amp;mlon=8.93992#map=18/53.08154/8.93992</v>
      </c>
      <c r="M80" s="9" t="str">
        <f aca="false">"https://opentopomap.org/#marker=17/"&amp;MID(A80,1,9)&amp;"/"&amp;MID(B80,1,8)</f>
        <v>https://opentopomap.org/#marker=17/53.08154/8.93992</v>
      </c>
    </row>
    <row r="81" customFormat="false" ht="14.15" hidden="false" customHeight="true" outlineLevel="0" collapsed="false">
      <c r="A81" s="8" t="s">
        <v>756</v>
      </c>
      <c r="B81" s="8" t="s">
        <v>757</v>
      </c>
      <c r="C81" s="15" t="s">
        <v>758</v>
      </c>
      <c r="D81" s="9" t="str">
        <f aca="false">"Oberneuland "&amp;F81</f>
        <v>Oberneuland 74</v>
      </c>
      <c r="E81" s="9" t="str">
        <f aca="false">G81&amp;", "&amp;H81&amp;", "&amp;I81</f>
        <v>Bösche, Heinr., Landmann</v>
      </c>
      <c r="F81" s="16" t="n">
        <v>74</v>
      </c>
      <c r="G81" s="9" t="s">
        <v>442</v>
      </c>
      <c r="H81" s="9" t="s">
        <v>102</v>
      </c>
      <c r="I81" s="9" t="s">
        <v>164</v>
      </c>
      <c r="J81" s="9"/>
      <c r="K81" s="8" t="s">
        <v>759</v>
      </c>
      <c r="L81" s="9" t="str">
        <f aca="false">"https://www.openstreetmap.org/?mlat="&amp;MID(A81,1,9)&amp;"&amp;mlon="&amp;MID(B81,1,8)&amp;"#map=18/"&amp;MID(A81,1,9)&amp;"/"&amp;MID(B81,1,8)</f>
        <v>https://www.openstreetmap.org/?mlat=53.086922&amp;mlon=8.949823#map=18/53.086922/8.949823</v>
      </c>
      <c r="M81" s="9" t="str">
        <f aca="false">"https://opentopomap.org/#marker=17/"&amp;MID(A81,1,9)&amp;"/"&amp;MID(B81,1,8)</f>
        <v>https://opentopomap.org/#marker=17/53.086922/8.949823</v>
      </c>
    </row>
    <row r="82" customFormat="false" ht="14.15" hidden="false" customHeight="true" outlineLevel="0" collapsed="false">
      <c r="A82" s="8" t="s">
        <v>438</v>
      </c>
      <c r="B82" s="8" t="s">
        <v>439</v>
      </c>
      <c r="C82" s="15" t="s">
        <v>440</v>
      </c>
      <c r="D82" s="9" t="str">
        <f aca="false">"Oberneuland "&amp;F82</f>
        <v>Oberneuland 36a</v>
      </c>
      <c r="E82" s="9" t="str">
        <f aca="false">G82&amp;", "&amp;H82&amp;", "&amp;I82</f>
        <v>Bösche, Herm., Arbeiter</v>
      </c>
      <c r="F82" s="16" t="s">
        <v>441</v>
      </c>
      <c r="G82" s="9" t="s">
        <v>442</v>
      </c>
      <c r="H82" s="9" t="s">
        <v>409</v>
      </c>
      <c r="I82" s="9" t="s">
        <v>94</v>
      </c>
      <c r="J82" s="9"/>
      <c r="K82" s="8" t="s">
        <v>443</v>
      </c>
      <c r="L82" s="9" t="str">
        <f aca="false">"https://www.openstreetmap.org/?mlat="&amp;MID(A82,1,9)&amp;"&amp;mlon="&amp;MID(B82,1,8)&amp;"#map=18/"&amp;MID(A82,1,9)&amp;"/"&amp;MID(B82,1,8)</f>
        <v>https://www.openstreetmap.org/?mlat=53.094792&amp;mlon=8.931305#map=18/53.094792/8.931305</v>
      </c>
      <c r="M82" s="9" t="str">
        <f aca="false">"https://opentopomap.org/#marker=17/"&amp;MID(A82,1,9)&amp;"/"&amp;MID(B82,1,8)</f>
        <v>https://opentopomap.org/#marker=17/53.094792/8.931305</v>
      </c>
    </row>
    <row r="83" customFormat="false" ht="14.15" hidden="false" customHeight="true" outlineLevel="0" collapsed="false">
      <c r="A83" s="8" t="s">
        <v>756</v>
      </c>
      <c r="B83" s="8" t="s">
        <v>757</v>
      </c>
      <c r="C83" s="15" t="s">
        <v>758</v>
      </c>
      <c r="D83" s="9" t="str">
        <f aca="false">"Oberneuland "&amp;F83</f>
        <v>Oberneuland 74</v>
      </c>
      <c r="E83" s="9" t="str">
        <f aca="false">G83&amp;", "&amp;H83&amp;", "&amp;I83</f>
        <v>Bösche, Joh., Arbeiter</v>
      </c>
      <c r="F83" s="16" t="n">
        <v>74</v>
      </c>
      <c r="G83" s="9" t="s">
        <v>442</v>
      </c>
      <c r="H83" s="9" t="s">
        <v>143</v>
      </c>
      <c r="I83" s="9" t="s">
        <v>94</v>
      </c>
      <c r="J83" s="9"/>
      <c r="K83" s="8" t="s">
        <v>759</v>
      </c>
      <c r="L83" s="9" t="str">
        <f aca="false">"https://www.openstreetmap.org/?mlat="&amp;MID(A83,1,9)&amp;"&amp;mlon="&amp;MID(B83,1,8)&amp;"#map=18/"&amp;MID(A83,1,9)&amp;"/"&amp;MID(B83,1,8)</f>
        <v>https://www.openstreetmap.org/?mlat=53.086922&amp;mlon=8.949823#map=18/53.086922/8.949823</v>
      </c>
      <c r="M83" s="9" t="str">
        <f aca="false">"https://opentopomap.org/#marker=17/"&amp;MID(A83,1,9)&amp;"/"&amp;MID(B83,1,8)</f>
        <v>https://opentopomap.org/#marker=17/53.086922/8.949823</v>
      </c>
    </row>
    <row r="84" customFormat="false" ht="14.15" hidden="false" customHeight="true" outlineLevel="0" collapsed="false">
      <c r="A84" s="8" t="s">
        <v>1309</v>
      </c>
      <c r="B84" s="8" t="s">
        <v>1310</v>
      </c>
      <c r="C84" s="17" t="s">
        <v>1311</v>
      </c>
      <c r="D84" s="9" t="str">
        <f aca="false">"Rockwinkel "&amp;F84</f>
        <v>Rockwinkel 30c</v>
      </c>
      <c r="E84" s="9" t="str">
        <f aca="false">G84&amp;", "&amp;H84&amp;", "&amp;I84</f>
        <v>Bösche, Wilh., Arbeiter</v>
      </c>
      <c r="F84" s="16" t="s">
        <v>1312</v>
      </c>
      <c r="G84" s="9" t="s">
        <v>442</v>
      </c>
      <c r="H84" s="9" t="s">
        <v>216</v>
      </c>
      <c r="I84" s="9" t="s">
        <v>94</v>
      </c>
      <c r="J84" s="9"/>
      <c r="K84" s="8" t="s">
        <v>1313</v>
      </c>
      <c r="L84" s="9" t="str">
        <f aca="false">"https://www.openstreetmap.org/?mlat="&amp;MID(A84,1,9)&amp;"&amp;mlon="&amp;MID(B84,1,8)&amp;"#map=18/"&amp;MID(A84,1,9)&amp;"/"&amp;MID(B84,1,8)</f>
        <v>https://www.openstreetmap.org/?mlat=53.07951&amp;mlon=8.93855#map=18/53.07951/8.93855</v>
      </c>
      <c r="M84" s="9" t="str">
        <f aca="false">"https://opentopomap.org/#marker=17/"&amp;MID(A84,1,9)&amp;"/"&amp;MID(B84,1,8)</f>
        <v>https://opentopomap.org/#marker=17/53.07951/8.93855</v>
      </c>
    </row>
    <row r="85" customFormat="false" ht="14.15" hidden="false" customHeight="true" outlineLevel="0" collapsed="false">
      <c r="A85" s="8" t="s">
        <v>2167</v>
      </c>
      <c r="B85" s="8" t="s">
        <v>2168</v>
      </c>
      <c r="C85" s="15" t="s">
        <v>2169</v>
      </c>
      <c r="D85" s="9" t="str">
        <f aca="false">"Rockwinkel "&amp;F85</f>
        <v>Rockwinkel 111a</v>
      </c>
      <c r="E85" s="9" t="str">
        <f aca="false">G85&amp;", "&amp;H85&amp;", "&amp;I85</f>
        <v>Boschen, Cord, Hofmeier</v>
      </c>
      <c r="F85" s="16" t="s">
        <v>2170</v>
      </c>
      <c r="G85" s="9" t="s">
        <v>961</v>
      </c>
      <c r="H85" s="9" t="s">
        <v>2171</v>
      </c>
      <c r="I85" s="9" t="s">
        <v>183</v>
      </c>
      <c r="J85" s="9"/>
      <c r="K85" s="8" t="s">
        <v>2172</v>
      </c>
      <c r="L85" s="9" t="str">
        <f aca="false">"https://www.openstreetmap.org/?mlat="&amp;MID(A85,1,9)&amp;"&amp;mlon="&amp;MID(B85,1,8)&amp;"#map=18/"&amp;MID(A85,1,9)&amp;"/"&amp;MID(B85,1,8)</f>
        <v>https://www.openstreetmap.org/?mlat=53.09918&amp;mlon=8.917524#map=18/53.09918/8.917524</v>
      </c>
      <c r="M85" s="9" t="str">
        <f aca="false">"https://opentopomap.org/#marker=17/"&amp;MID(A85,1,9)&amp;"/"&amp;MID(B85,1,8)</f>
        <v>https://opentopomap.org/#marker=17/53.09918/8.917524</v>
      </c>
    </row>
    <row r="86" customFormat="false" ht="14.15" hidden="false" customHeight="true" outlineLevel="0" collapsed="false">
      <c r="A86" s="8" t="s">
        <v>2454</v>
      </c>
      <c r="B86" s="8" t="s">
        <v>2455</v>
      </c>
      <c r="C86" s="15" t="s">
        <v>2456</v>
      </c>
      <c r="D86" s="9" t="str">
        <f aca="false">"Rockwinkel "&amp;F86</f>
        <v>Rockwinkel 145b</v>
      </c>
      <c r="E86" s="9" t="str">
        <f aca="false">G86&amp;", "&amp;H86&amp;", "&amp;I86</f>
        <v>Boschen, Daniel, Zimmermann</v>
      </c>
      <c r="F86" s="16" t="s">
        <v>2457</v>
      </c>
      <c r="G86" s="9" t="s">
        <v>961</v>
      </c>
      <c r="H86" s="9" t="s">
        <v>163</v>
      </c>
      <c r="I86" s="9" t="s">
        <v>137</v>
      </c>
      <c r="J86" s="9"/>
      <c r="K86" s="8" t="s">
        <v>2458</v>
      </c>
      <c r="L86" s="9" t="str">
        <f aca="false">"https://www.openstreetmap.org/?mlat="&amp;MID(A86,1,9)&amp;"&amp;mlon="&amp;MID(B86,1,8)&amp;"#map=18/"&amp;MID(A86,1,9)&amp;"/"&amp;MID(B86,1,8)</f>
        <v>https://www.openstreetmap.org/?mlat=53.097938&amp;mlon=8.899257#map=18/53.097938/8.899257</v>
      </c>
      <c r="M86" s="9" t="str">
        <f aca="false">"https://opentopomap.org/#marker=17/"&amp;MID(A86,1,9)&amp;"/"&amp;MID(B86,1,8)</f>
        <v>https://opentopomap.org/#marker=17/53.097938/8.899257</v>
      </c>
    </row>
    <row r="87" customFormat="false" ht="14.15" hidden="false" customHeight="true" outlineLevel="0" collapsed="false">
      <c r="A87" s="8" t="s">
        <v>2371</v>
      </c>
      <c r="B87" s="8" t="s">
        <v>2372</v>
      </c>
      <c r="C87" s="15" t="s">
        <v>2373</v>
      </c>
      <c r="D87" s="9" t="str">
        <f aca="false">"Rockwinkel "&amp;F87</f>
        <v>Rockwinkel 135a</v>
      </c>
      <c r="E87" s="9" t="str">
        <f aca="false">G87&amp;", "&amp;H87&amp;", "&amp;I87</f>
        <v>Boschen, Diedr., Maurer</v>
      </c>
      <c r="F87" s="16" t="s">
        <v>2374</v>
      </c>
      <c r="G87" s="9" t="s">
        <v>961</v>
      </c>
      <c r="H87" s="9" t="s">
        <v>96</v>
      </c>
      <c r="I87" s="9" t="s">
        <v>727</v>
      </c>
      <c r="J87" s="9"/>
      <c r="K87" s="8" t="s">
        <v>2375</v>
      </c>
      <c r="L87" s="9" t="str">
        <f aca="false">"https://www.openstreetmap.org/?mlat="&amp;MID(A87,1,9)&amp;"&amp;mlon="&amp;MID(B87,1,8)&amp;"#map=18/"&amp;MID(A87,1,9)&amp;"/"&amp;MID(B87,1,8)</f>
        <v>https://www.openstreetmap.org/?mlat=53.101998&amp;mlon=8.898202#map=18/53.101998/8.898202</v>
      </c>
      <c r="M87" s="9" t="str">
        <f aca="false">"https://opentopomap.org/#marker=17/"&amp;MID(A87,1,9)&amp;"/"&amp;MID(B87,1,8)</f>
        <v>https://opentopomap.org/#marker=17/53.101998/8.898202</v>
      </c>
    </row>
    <row r="88" customFormat="false" ht="14.15" hidden="false" customHeight="true" outlineLevel="0" collapsed="false">
      <c r="A88" s="8" t="s">
        <v>2371</v>
      </c>
      <c r="B88" s="8" t="s">
        <v>2372</v>
      </c>
      <c r="C88" s="15" t="s">
        <v>2373</v>
      </c>
      <c r="D88" s="9" t="str">
        <f aca="false">"Rockwinkel am Rüten "&amp;F88</f>
        <v>Rockwinkel am Rüten 33</v>
      </c>
      <c r="E88" s="9" t="str">
        <f aca="false">G88&amp;", "&amp;H88&amp;", "&amp;I88</f>
        <v>Boschen, Diedr., Maurer</v>
      </c>
      <c r="F88" s="16" t="n">
        <v>33</v>
      </c>
      <c r="G88" s="9" t="s">
        <v>961</v>
      </c>
      <c r="H88" s="9" t="s">
        <v>96</v>
      </c>
      <c r="I88" s="9" t="s">
        <v>727</v>
      </c>
      <c r="J88" s="9"/>
      <c r="K88" s="8" t="s">
        <v>2375</v>
      </c>
      <c r="L88" s="9" t="str">
        <f aca="false">"https://www.openstreetmap.org/?mlat="&amp;MID(A88,1,9)&amp;"&amp;mlon="&amp;MID(B88,1,8)&amp;"#map=18/"&amp;MID(A88,1,9)&amp;"/"&amp;MID(B88,1,8)</f>
        <v>https://www.openstreetmap.org/?mlat=53.101998&amp;mlon=8.898202#map=18/53.101998/8.898202</v>
      </c>
      <c r="M88" s="9" t="str">
        <f aca="false">"https://opentopomap.org/#marker=17/"&amp;MID(A88,1,9)&amp;"/"&amp;MID(B88,1,8)</f>
        <v>https://opentopomap.org/#marker=17/53.101998/8.898202</v>
      </c>
    </row>
    <row r="89" customFormat="false" ht="14.15" hidden="false" customHeight="true" outlineLevel="0" collapsed="false">
      <c r="A89" s="0"/>
      <c r="B89" s="0"/>
      <c r="C89" s="9" t="s">
        <v>2426</v>
      </c>
      <c r="D89" s="9" t="str">
        <f aca="false">"Rockwinkel "&amp;F89</f>
        <v>Rockwinkel 135a</v>
      </c>
      <c r="E89" s="9" t="str">
        <f aca="false">G89&amp;", "&amp;H89&amp;", "&amp;I89</f>
        <v>Boschen, Diedr., Zimmermann</v>
      </c>
      <c r="F89" s="16" t="s">
        <v>2374</v>
      </c>
      <c r="G89" s="9" t="s">
        <v>961</v>
      </c>
      <c r="H89" s="9" t="s">
        <v>96</v>
      </c>
      <c r="I89" s="9" t="s">
        <v>137</v>
      </c>
      <c r="J89" s="9"/>
      <c r="K89" s="0"/>
    </row>
    <row r="90" customFormat="false" ht="14.15" hidden="false" customHeight="true" outlineLevel="0" collapsed="false">
      <c r="A90" s="8" t="s">
        <v>2371</v>
      </c>
      <c r="B90" s="8" t="s">
        <v>2372</v>
      </c>
      <c r="C90" s="15" t="s">
        <v>2373</v>
      </c>
      <c r="D90" s="9" t="str">
        <f aca="false">"Rockwinkel am Rüten "&amp;F90</f>
        <v>Rockwinkel am Rüten 33</v>
      </c>
      <c r="E90" s="9" t="str">
        <f aca="false">G90&amp;", "&amp;H90&amp;", "&amp;I90</f>
        <v>Boschen, Diedr. jun., Maurer</v>
      </c>
      <c r="F90" s="16" t="n">
        <v>33</v>
      </c>
      <c r="G90" s="9" t="s">
        <v>961</v>
      </c>
      <c r="H90" s="9" t="s">
        <v>2575</v>
      </c>
      <c r="I90" s="9" t="s">
        <v>727</v>
      </c>
      <c r="J90" s="9"/>
      <c r="K90" s="8" t="s">
        <v>2375</v>
      </c>
      <c r="L90" s="9" t="str">
        <f aca="false">"https://www.openstreetmap.org/?mlat="&amp;MID(A90,1,9)&amp;"&amp;mlon="&amp;MID(B90,1,8)&amp;"#map=18/"&amp;MID(A90,1,9)&amp;"/"&amp;MID(B90,1,8)</f>
        <v>https://www.openstreetmap.org/?mlat=53.101998&amp;mlon=8.898202#map=18/53.101998/8.898202</v>
      </c>
      <c r="M90" s="9" t="str">
        <f aca="false">"https://opentopomap.org/#marker=17/"&amp;MID(A90,1,9)&amp;"/"&amp;MID(B90,1,8)</f>
        <v>https://opentopomap.org/#marker=17/53.101998/8.898202</v>
      </c>
    </row>
    <row r="91" customFormat="false" ht="14.15" hidden="false" customHeight="true" outlineLevel="0" collapsed="false">
      <c r="A91" s="8" t="s">
        <v>2173</v>
      </c>
      <c r="B91" s="8" t="s">
        <v>2174</v>
      </c>
      <c r="C91" s="15" t="s">
        <v>2175</v>
      </c>
      <c r="D91" s="9" t="str">
        <f aca="false">"Rockwinkel "&amp;F91</f>
        <v>Rockwinkel 112</v>
      </c>
      <c r="E91" s="9" t="str">
        <f aca="false">G91&amp;", "&amp;H91&amp;", "&amp;I91</f>
        <v>Boschen, Fr. Wilh., Landmann</v>
      </c>
      <c r="F91" s="16" t="n">
        <v>112</v>
      </c>
      <c r="G91" s="9" t="s">
        <v>961</v>
      </c>
      <c r="H91" s="9" t="s">
        <v>2176</v>
      </c>
      <c r="I91" s="9" t="s">
        <v>164</v>
      </c>
      <c r="J91" s="9"/>
      <c r="K91" s="8" t="s">
        <v>2177</v>
      </c>
      <c r="L91" s="9" t="str">
        <f aca="false">"https://www.openstreetmap.org/?mlat="&amp;MID(A91,1,9)&amp;"&amp;mlon="&amp;MID(B91,1,8)&amp;"#map=18/"&amp;MID(A91,1,9)&amp;"/"&amp;MID(B91,1,8)</f>
        <v>https://www.openstreetmap.org/?mlat=53.100063&amp;mlon=8.918326#map=18/53.100063/8.918326</v>
      </c>
      <c r="M91" s="9" t="str">
        <f aca="false">"https://opentopomap.org/#marker=17/"&amp;MID(A91,1,9)&amp;"/"&amp;MID(B91,1,8)</f>
        <v>https://opentopomap.org/#marker=17/53.100063/8.918326</v>
      </c>
    </row>
    <row r="92" customFormat="false" ht="14.15" hidden="false" customHeight="true" outlineLevel="0" collapsed="false">
      <c r="A92" s="8" t="s">
        <v>1314</v>
      </c>
      <c r="B92" s="8" t="s">
        <v>1315</v>
      </c>
      <c r="C92" s="17" t="s">
        <v>1316</v>
      </c>
      <c r="D92" s="9" t="str">
        <f aca="false">"Rockwinkel "&amp;F92</f>
        <v>Rockwinkel 30d</v>
      </c>
      <c r="E92" s="9" t="str">
        <f aca="false">G92&amp;", "&amp;H92&amp;", "&amp;I92</f>
        <v>Boschen, Friedr., Arbeiter</v>
      </c>
      <c r="F92" s="16" t="s">
        <v>1317</v>
      </c>
      <c r="G92" s="9" t="s">
        <v>961</v>
      </c>
      <c r="H92" s="9" t="s">
        <v>483</v>
      </c>
      <c r="I92" s="9" t="s">
        <v>94</v>
      </c>
      <c r="J92" s="9"/>
      <c r="K92" s="8" t="s">
        <v>1318</v>
      </c>
      <c r="L92" s="9" t="str">
        <f aca="false">"https://www.openstreetmap.org/?mlat="&amp;MID(A92,1,9)&amp;"&amp;mlon="&amp;MID(B92,1,8)&amp;"#map=18/"&amp;MID(A92,1,9)&amp;"/"&amp;MID(B92,1,8)</f>
        <v>https://www.openstreetmap.org/?mlat=53.07959&amp;mlon=8.938477#map=18/53.07959/8.938477</v>
      </c>
      <c r="M92" s="9" t="str">
        <f aca="false">"https://opentopomap.org/#marker=17/"&amp;MID(A92,1,9)&amp;"/"&amp;MID(B92,1,8)</f>
        <v>https://opentopomap.org/#marker=17/53.07959/8.938477</v>
      </c>
    </row>
    <row r="93" customFormat="false" ht="14.15" hidden="false" customHeight="true" outlineLevel="0" collapsed="false">
      <c r="A93" s="8" t="s">
        <v>1255</v>
      </c>
      <c r="B93" s="8" t="s">
        <v>1256</v>
      </c>
      <c r="C93" s="15" t="s">
        <v>1257</v>
      </c>
      <c r="D93" s="9" t="str">
        <f aca="false">"Rockwinkel "&amp;F93</f>
        <v>Rockwinkel 24</v>
      </c>
      <c r="E93" s="9" t="str">
        <f aca="false">G93&amp;", "&amp;H93&amp;", "&amp;I93</f>
        <v>Boschen, Georg, Wwe.</v>
      </c>
      <c r="F93" s="16" t="n">
        <v>24</v>
      </c>
      <c r="G93" s="9" t="s">
        <v>961</v>
      </c>
      <c r="H93" s="9" t="s">
        <v>210</v>
      </c>
      <c r="I93" s="9" t="s">
        <v>91</v>
      </c>
      <c r="J93" s="9"/>
      <c r="K93" s="8" t="s">
        <v>1258</v>
      </c>
      <c r="L93" s="9" t="str">
        <f aca="false">"https://www.openstreetmap.org/?mlat="&amp;MID(A93,1,9)&amp;"&amp;mlon="&amp;MID(B93,1,8)&amp;"#map=18/"&amp;MID(A93,1,9)&amp;"/"&amp;MID(B93,1,8)</f>
        <v>https://www.openstreetmap.org/?mlat=53.08208&amp;mlon=8.93668#map=18/53.08208/8.93668</v>
      </c>
      <c r="M93" s="9" t="str">
        <f aca="false">"https://opentopomap.org/#marker=17/"&amp;MID(A93,1,9)&amp;"/"&amp;MID(B93,1,8)</f>
        <v>https://opentopomap.org/#marker=17/53.08208/8.93668</v>
      </c>
    </row>
    <row r="94" customFormat="false" ht="14.15" hidden="false" customHeight="true" outlineLevel="0" collapsed="false">
      <c r="A94" s="8" t="s">
        <v>1049</v>
      </c>
      <c r="B94" s="8" t="s">
        <v>1050</v>
      </c>
      <c r="C94" s="15" t="s">
        <v>1051</v>
      </c>
      <c r="D94" s="9" t="str">
        <f aca="false">"Rockwinkel "&amp;F94</f>
        <v>Rockwinkel 5i</v>
      </c>
      <c r="E94" s="9" t="str">
        <f aca="false">G94&amp;", "&amp;H94&amp;", "&amp;I94</f>
        <v>Boschen, H., Arbeiter</v>
      </c>
      <c r="F94" s="16" t="s">
        <v>1052</v>
      </c>
      <c r="G94" s="9" t="s">
        <v>961</v>
      </c>
      <c r="H94" s="9" t="s">
        <v>109</v>
      </c>
      <c r="I94" s="9" t="s">
        <v>94</v>
      </c>
      <c r="J94" s="9"/>
      <c r="K94" s="8" t="s">
        <v>1053</v>
      </c>
      <c r="L94" s="9" t="str">
        <f aca="false">"https://www.openstreetmap.org/?mlat="&amp;MID(A94,1,9)&amp;"&amp;mlon="&amp;MID(B94,1,8)&amp;"#map=18/"&amp;MID(A94,1,9)&amp;"/"&amp;MID(B94,1,8)</f>
        <v>https://www.openstreetmap.org/?mlat=53.092978&amp;mlon=8.917681#map=18/53.092978/8.917681</v>
      </c>
      <c r="M94" s="9" t="str">
        <f aca="false">"https://opentopomap.org/#marker=17/"&amp;MID(A94,1,9)&amp;"/"&amp;MID(B94,1,8)</f>
        <v>https://opentopomap.org/#marker=17/53.092978/8.917681</v>
      </c>
    </row>
    <row r="95" customFormat="false" ht="14.15" hidden="false" customHeight="true" outlineLevel="0" collapsed="false">
      <c r="A95" s="8" t="s">
        <v>1023</v>
      </c>
      <c r="B95" s="8" t="s">
        <v>1024</v>
      </c>
      <c r="C95" s="15" t="s">
        <v>1025</v>
      </c>
      <c r="D95" s="9" t="str">
        <f aca="false">"Rockwinkel "&amp;F95</f>
        <v>Rockwinkel 5e</v>
      </c>
      <c r="E95" s="9" t="str">
        <f aca="false">G95&amp;", "&amp;H95&amp;", "&amp;I95</f>
        <v>Boschen, Heinr., Milchhändler</v>
      </c>
      <c r="F95" s="16" t="s">
        <v>1026</v>
      </c>
      <c r="G95" s="9" t="s">
        <v>961</v>
      </c>
      <c r="H95" s="9" t="s">
        <v>102</v>
      </c>
      <c r="I95" s="9" t="s">
        <v>1031</v>
      </c>
      <c r="J95" s="9"/>
      <c r="K95" s="8" t="s">
        <v>1030</v>
      </c>
      <c r="L95" s="9" t="str">
        <f aca="false">"https://www.openstreetmap.org/?mlat="&amp;MID(A95,1,9)&amp;"&amp;mlon="&amp;MID(B95,1,8)&amp;"#map=18/"&amp;MID(A95,1,9)&amp;"/"&amp;MID(B95,1,8)</f>
        <v>https://www.openstreetmap.org/?mlat=53.09302&amp;mlon=8.916595#map=18/53.09302/8.916595</v>
      </c>
      <c r="M95" s="9" t="str">
        <f aca="false">"https://opentopomap.org/#marker=17/"&amp;MID(A95,1,9)&amp;"/"&amp;MID(B95,1,8)</f>
        <v>https://opentopomap.org/#marker=17/53.09302/8.916595</v>
      </c>
    </row>
    <row r="96" customFormat="false" ht="14.15" hidden="false" customHeight="true" outlineLevel="0" collapsed="false">
      <c r="A96" s="8" t="s">
        <v>1433</v>
      </c>
      <c r="B96" s="8" t="s">
        <v>1434</v>
      </c>
      <c r="C96" s="15" t="s">
        <v>1435</v>
      </c>
      <c r="D96" s="9" t="str">
        <f aca="false">"Rockwinkel "&amp;F96</f>
        <v>Rockwinkel 45</v>
      </c>
      <c r="E96" s="9" t="str">
        <f aca="false">G96&amp;", "&amp;H96&amp;", "&amp;I96</f>
        <v>Boschen, Herm., Wwe.</v>
      </c>
      <c r="F96" s="16" t="n">
        <v>45</v>
      </c>
      <c r="G96" s="9" t="s">
        <v>961</v>
      </c>
      <c r="H96" s="9" t="s">
        <v>409</v>
      </c>
      <c r="I96" s="9" t="s">
        <v>91</v>
      </c>
      <c r="J96" s="9"/>
      <c r="K96" s="8" t="s">
        <v>1436</v>
      </c>
      <c r="L96" s="9" t="str">
        <f aca="false">"https://www.openstreetmap.org/?mlat="&amp;MID(A96,1,9)&amp;"&amp;mlon="&amp;MID(B96,1,8)&amp;"#map=18/"&amp;MID(A96,1,9)&amp;"/"&amp;MID(B96,1,8)</f>
        <v>https://www.openstreetmap.org/?mlat=53.078103&amp;mlon=8.943981#map=18/53.078103/8.943981</v>
      </c>
      <c r="M96" s="9" t="str">
        <f aca="false">"https://opentopomap.org/#marker=17/"&amp;MID(A96,1,9)&amp;"/"&amp;MID(B96,1,8)</f>
        <v>https://opentopomap.org/#marker=17/53.078103/8.943981</v>
      </c>
    </row>
    <row r="97" customFormat="false" ht="14.15" hidden="false" customHeight="true" outlineLevel="0" collapsed="false">
      <c r="A97" s="8" t="s">
        <v>1378</v>
      </c>
      <c r="B97" s="8" t="s">
        <v>1379</v>
      </c>
      <c r="D97" s="15" t="s">
        <v>1380</v>
      </c>
      <c r="E97" s="9" t="str">
        <f aca="false">G97&amp;", "&amp;H97&amp;", "&amp;I97</f>
        <v>Boschen, Hermann, Arbeiter</v>
      </c>
      <c r="F97" s="16" t="n">
        <v>39</v>
      </c>
      <c r="G97" s="9" t="s">
        <v>961</v>
      </c>
      <c r="H97" s="9" t="s">
        <v>693</v>
      </c>
      <c r="I97" s="9" t="s">
        <v>94</v>
      </c>
      <c r="J97" s="9"/>
      <c r="K97" s="8" t="s">
        <v>1380</v>
      </c>
      <c r="L97" s="9" t="str">
        <f aca="false">"https://www.openstreetmap.org/?mlat="&amp;MID(A97,1,9)&amp;"&amp;mlon="&amp;MID(B97,1,8)&amp;"#map=18/"&amp;MID(A97,1,9)&amp;"/"&amp;MID(B97,1,8)</f>
        <v>https://www.openstreetmap.org/?mlat=53.061288&amp;mlon=8.921948#map=18/53.061288/8.921948</v>
      </c>
      <c r="M97" s="9" t="str">
        <f aca="false">"https://opentopomap.org/#marker=17/"&amp;MID(A97,1,9)&amp;"/"&amp;MID(B97,1,8)</f>
        <v>https://opentopomap.org/#marker=17/53.061288/8.921948</v>
      </c>
    </row>
    <row r="98" customFormat="false" ht="14.15" hidden="false" customHeight="true" outlineLevel="0" collapsed="false">
      <c r="A98" s="8" t="s">
        <v>1023</v>
      </c>
      <c r="B98" s="8" t="s">
        <v>1024</v>
      </c>
      <c r="C98" s="15" t="s">
        <v>1025</v>
      </c>
      <c r="D98" s="9" t="str">
        <f aca="false">"Rockwinkel "&amp;F98</f>
        <v>Rockwinkel 5e</v>
      </c>
      <c r="E98" s="9" t="str">
        <f aca="false">G98&amp;", "&amp;H98&amp;", "&amp;I98</f>
        <v>Boschen, Hinr., Milchhändler</v>
      </c>
      <c r="F98" s="16" t="s">
        <v>1026</v>
      </c>
      <c r="G98" s="9" t="s">
        <v>961</v>
      </c>
      <c r="H98" s="9" t="s">
        <v>355</v>
      </c>
      <c r="I98" s="9" t="s">
        <v>1031</v>
      </c>
      <c r="J98" s="9"/>
      <c r="K98" s="8" t="s">
        <v>1030</v>
      </c>
      <c r="L98" s="9" t="str">
        <f aca="false">"https://www.openstreetmap.org/?mlat="&amp;MID(A98,1,9)&amp;"&amp;mlon="&amp;MID(B98,1,8)&amp;"#map=18/"&amp;MID(A98,1,9)&amp;"/"&amp;MID(B98,1,8)</f>
        <v>https://www.openstreetmap.org/?mlat=53.09302&amp;mlon=8.916595#map=18/53.09302/8.916595</v>
      </c>
      <c r="M98" s="9" t="str">
        <f aca="false">"https://opentopomap.org/#marker=17/"&amp;MID(A98,1,9)&amp;"/"&amp;MID(B98,1,8)</f>
        <v>https://opentopomap.org/#marker=17/53.09302/8.916595</v>
      </c>
    </row>
    <row r="99" customFormat="false" ht="14.15" hidden="false" customHeight="true" outlineLevel="0" collapsed="false">
      <c r="A99" s="8" t="s">
        <v>958</v>
      </c>
      <c r="B99" s="8" t="s">
        <v>959</v>
      </c>
      <c r="C99" s="15" t="s">
        <v>960</v>
      </c>
      <c r="D99" s="9" t="str">
        <f aca="false">"Rockwinkel "&amp;F99</f>
        <v>Rockwinkel 2a</v>
      </c>
      <c r="E99" s="9" t="str">
        <f aca="false">G99&amp;", "&amp;H99&amp;", "&amp;I99</f>
        <v>Boschen, Joh., Arbeiter</v>
      </c>
      <c r="F99" s="16" t="s">
        <v>134</v>
      </c>
      <c r="G99" s="9" t="s">
        <v>961</v>
      </c>
      <c r="H99" s="9" t="s">
        <v>143</v>
      </c>
      <c r="I99" s="9" t="s">
        <v>94</v>
      </c>
      <c r="J99" s="9"/>
      <c r="K99" s="8" t="s">
        <v>962</v>
      </c>
      <c r="L99" s="9" t="str">
        <f aca="false">"https://www.openstreetmap.org/?mlat="&amp;MID(A99,1,9)&amp;"&amp;mlon="&amp;MID(B99,1,8)&amp;"#map=18/"&amp;MID(A99,1,9)&amp;"/"&amp;MID(B99,1,8)</f>
        <v>https://www.openstreetmap.org/?mlat=53.097565&amp;mlon=8.906295#map=18/53.097565/8.906295</v>
      </c>
      <c r="M99" s="9" t="str">
        <f aca="false">"https://opentopomap.org/#marker=17/"&amp;MID(A99,1,9)&amp;"/"&amp;MID(B99,1,8)</f>
        <v>https://opentopomap.org/#marker=17/53.097565/8.906295</v>
      </c>
    </row>
    <row r="100" customFormat="false" ht="14.15" hidden="false" customHeight="true" outlineLevel="0" collapsed="false">
      <c r="A100" s="8" t="s">
        <v>2395</v>
      </c>
      <c r="B100" s="8" t="s">
        <v>2396</v>
      </c>
      <c r="C100" s="15" t="s">
        <v>2397</v>
      </c>
      <c r="D100" s="9" t="str">
        <f aca="false">"Rockwinkel am Rüten "&amp;F100</f>
        <v>Rockwinkel am Rüten 29</v>
      </c>
      <c r="E100" s="9" t="str">
        <f aca="false">G100&amp;", "&amp;H100&amp;", "&amp;I100</f>
        <v>Boschen, W., Zimmermann</v>
      </c>
      <c r="F100" s="16" t="n">
        <v>29</v>
      </c>
      <c r="G100" s="9" t="s">
        <v>961</v>
      </c>
      <c r="H100" s="9" t="s">
        <v>559</v>
      </c>
      <c r="I100" s="9" t="s">
        <v>137</v>
      </c>
      <c r="J100" s="9"/>
      <c r="K100" s="8" t="s">
        <v>2398</v>
      </c>
      <c r="L100" s="9" t="str">
        <f aca="false">"https://www.openstreetmap.org/?mlat="&amp;MID(A100,1,9)&amp;"&amp;mlon="&amp;MID(B100,1,8)&amp;"#map=18/"&amp;MID(A100,1,9)&amp;"/"&amp;MID(B100,1,8)</f>
        <v>https://www.openstreetmap.org/?mlat=53.101759&amp;mlon=8.898107#map=18/53.101759/8.898107</v>
      </c>
      <c r="M100" s="9" t="str">
        <f aca="false">"https://opentopomap.org/#marker=17/"&amp;MID(A100,1,9)&amp;"/"&amp;MID(B100,1,8)</f>
        <v>https://opentopomap.org/#marker=17/53.101759/8.898107</v>
      </c>
    </row>
    <row r="101" customFormat="false" ht="14.15" hidden="false" customHeight="true" outlineLevel="0" collapsed="false">
      <c r="A101" s="8" t="s">
        <v>2395</v>
      </c>
      <c r="B101" s="8" t="s">
        <v>2396</v>
      </c>
      <c r="C101" s="15" t="s">
        <v>2397</v>
      </c>
      <c r="D101" s="9" t="str">
        <f aca="false">"Rockwinkel "&amp;F101</f>
        <v>Rockwinkel 135a</v>
      </c>
      <c r="E101" s="9" t="str">
        <f aca="false">G101&amp;", "&amp;H101&amp;", "&amp;I101</f>
        <v>Boschen, Wilh., Zimmermann</v>
      </c>
      <c r="F101" s="16" t="s">
        <v>2374</v>
      </c>
      <c r="G101" s="9" t="s">
        <v>961</v>
      </c>
      <c r="H101" s="9" t="s">
        <v>216</v>
      </c>
      <c r="I101" s="9" t="s">
        <v>137</v>
      </c>
      <c r="J101" s="9"/>
      <c r="K101" s="8" t="s">
        <v>2398</v>
      </c>
      <c r="L101" s="9" t="str">
        <f aca="false">"https://www.openstreetmap.org/?mlat="&amp;MID(A101,1,9)&amp;"&amp;mlon="&amp;MID(B101,1,8)&amp;"#map=18/"&amp;MID(A101,1,9)&amp;"/"&amp;MID(B101,1,8)</f>
        <v>https://www.openstreetmap.org/?mlat=53.101759&amp;mlon=8.898107#map=18/53.101759/8.898107</v>
      </c>
      <c r="M101" s="9" t="str">
        <f aca="false">"https://opentopomap.org/#marker=17/"&amp;MID(A101,1,9)&amp;"/"&amp;MID(B101,1,8)</f>
        <v>https://opentopomap.org/#marker=17/53.101759/8.898107</v>
      </c>
    </row>
    <row r="102" customFormat="false" ht="14.15" hidden="false" customHeight="true" outlineLevel="0" collapsed="false">
      <c r="A102" s="8" t="s">
        <v>1567</v>
      </c>
      <c r="B102" s="8" t="s">
        <v>1568</v>
      </c>
      <c r="C102" s="15" t="s">
        <v>1569</v>
      </c>
      <c r="D102" s="9" t="str">
        <f aca="false">"Rockwinkel "&amp;F102</f>
        <v>Rockwinkel 61b</v>
      </c>
      <c r="E102" s="9" t="str">
        <f aca="false">G102&amp;", "&amp;H102&amp;", "&amp;I102</f>
        <v>Brand, Joh., Arbeiter</v>
      </c>
      <c r="F102" s="16" t="s">
        <v>1570</v>
      </c>
      <c r="G102" s="9" t="s">
        <v>1571</v>
      </c>
      <c r="H102" s="9" t="s">
        <v>143</v>
      </c>
      <c r="I102" s="9" t="s">
        <v>94</v>
      </c>
      <c r="J102" s="9"/>
      <c r="K102" s="8" t="s">
        <v>1572</v>
      </c>
      <c r="L102" s="9" t="str">
        <f aca="false">"https://www.openstreetmap.org/?mlat="&amp;MID(A102,1,9)&amp;"&amp;mlon="&amp;MID(B102,1,8)&amp;"#map=18/"&amp;MID(A102,1,9)&amp;"/"&amp;MID(B102,1,8)</f>
        <v>https://www.openstreetmap.org/?mlat=53.083183&amp;mlon=8.945636#map=18/53.083183/8.945636</v>
      </c>
      <c r="M102" s="9" t="str">
        <f aca="false">"https://opentopomap.org/#marker=17/"&amp;MID(A102,1,9)&amp;"/"&amp;MID(B102,1,8)</f>
        <v>https://opentopomap.org/#marker=17/53.083183/8.945636</v>
      </c>
    </row>
    <row r="103" customFormat="false" ht="14.15" hidden="false" customHeight="true" outlineLevel="0" collapsed="false">
      <c r="A103" s="8" t="s">
        <v>682</v>
      </c>
      <c r="B103" s="8" t="s">
        <v>683</v>
      </c>
      <c r="C103" s="15" t="s">
        <v>684</v>
      </c>
      <c r="D103" s="9" t="str">
        <f aca="false">"Oberneuland "&amp;F103</f>
        <v>Oberneuland 64</v>
      </c>
      <c r="E103" s="9" t="str">
        <f aca="false">G103&amp;", "&amp;H103&amp;", "&amp;I103</f>
        <v>Brandt, Christoph, Landmann</v>
      </c>
      <c r="F103" s="16" t="n">
        <v>64</v>
      </c>
      <c r="G103" s="9" t="s">
        <v>685</v>
      </c>
      <c r="H103" s="9" t="s">
        <v>686</v>
      </c>
      <c r="I103" s="9" t="s">
        <v>164</v>
      </c>
      <c r="J103" s="9"/>
      <c r="K103" s="8" t="s">
        <v>687</v>
      </c>
      <c r="L103" s="9" t="str">
        <f aca="false">"https://www.openstreetmap.org/?mlat="&amp;MID(A103,1,9)&amp;"&amp;mlon="&amp;MID(B103,1,8)&amp;"#map=18/"&amp;MID(A103,1,9)&amp;"/"&amp;MID(B103,1,8)</f>
        <v>https://www.openstreetmap.org/?mlat=53.091351&amp;mlon=8.946962#map=18/53.091351/8.946962</v>
      </c>
      <c r="M103" s="9" t="str">
        <f aca="false">"https://opentopomap.org/#marker=17/"&amp;MID(A103,1,9)&amp;"/"&amp;MID(B103,1,8)</f>
        <v>https://opentopomap.org/#marker=17/53.091351/8.946962</v>
      </c>
    </row>
    <row r="104" customFormat="false" ht="14.15" hidden="false" customHeight="true" outlineLevel="0" collapsed="false">
      <c r="A104" s="8" t="s">
        <v>876</v>
      </c>
      <c r="B104" s="8" t="s">
        <v>877</v>
      </c>
      <c r="C104" s="15" t="s">
        <v>878</v>
      </c>
      <c r="D104" s="9" t="str">
        <f aca="false">"Oberneuland "&amp;F104</f>
        <v>Oberneuland 94</v>
      </c>
      <c r="E104" s="9" t="str">
        <f aca="false">G104&amp;", "&amp;H104&amp;", "&amp;I104</f>
        <v>Brandt, Ludwig, Arbeiter</v>
      </c>
      <c r="F104" s="16" t="n">
        <v>94</v>
      </c>
      <c r="G104" s="9" t="s">
        <v>685</v>
      </c>
      <c r="H104" s="9" t="s">
        <v>622</v>
      </c>
      <c r="I104" s="9" t="s">
        <v>94</v>
      </c>
      <c r="J104" s="9"/>
      <c r="K104" s="8" t="s">
        <v>879</v>
      </c>
      <c r="L104" s="9" t="str">
        <f aca="false">"https://www.openstreetmap.org/?mlat="&amp;MID(A104,1,9)&amp;"&amp;mlon="&amp;MID(B104,1,8)&amp;"#map=18/"&amp;MID(A104,1,9)&amp;"/"&amp;MID(B104,1,8)</f>
        <v>https://www.openstreetmap.org/?mlat=53.1178&amp;mlon=8.93588#map=18/53.1178/8.93588</v>
      </c>
      <c r="M104" s="9" t="str">
        <f aca="false">"https://opentopomap.org/#marker=17/"&amp;MID(A104,1,9)&amp;"/"&amp;MID(B104,1,8)</f>
        <v>https://opentopomap.org/#marker=17/53.1178/8.93588</v>
      </c>
    </row>
    <row r="105" customFormat="false" ht="14.15" hidden="false" customHeight="true" outlineLevel="0" collapsed="false">
      <c r="A105" s="8" t="s">
        <v>1098</v>
      </c>
      <c r="B105" s="8" t="s">
        <v>1099</v>
      </c>
      <c r="C105" s="15" t="s">
        <v>1100</v>
      </c>
      <c r="D105" s="9" t="str">
        <f aca="false">"Rockwinkel "&amp;F105</f>
        <v>Rockwinkel 8e</v>
      </c>
      <c r="E105" s="9" t="str">
        <f aca="false">G105&amp;", "&amp;H105&amp;", "&amp;I105</f>
        <v>Bremermann, Friedr., Bahnarbeiter</v>
      </c>
      <c r="F105" s="16" t="s">
        <v>1101</v>
      </c>
      <c r="G105" s="9" t="s">
        <v>1102</v>
      </c>
      <c r="H105" s="9" t="s">
        <v>483</v>
      </c>
      <c r="I105" s="9" t="s">
        <v>1103</v>
      </c>
      <c r="J105" s="9"/>
      <c r="K105" s="8" t="s">
        <v>1104</v>
      </c>
      <c r="L105" s="9" t="str">
        <f aca="false">"https://www.openstreetmap.org/?mlat="&amp;MID(A105,1,9)&amp;"&amp;mlon="&amp;MID(B105,1,8)&amp;"#map=18/"&amp;MID(A105,1,9)&amp;"/"&amp;MID(B105,1,8)</f>
        <v>https://www.openstreetmap.org/?mlat=53.0909&amp;mlon=8.9273#map=18/53.0909/8.9273</v>
      </c>
      <c r="M105" s="9" t="str">
        <f aca="false">"https://opentopomap.org/#marker=17/"&amp;MID(A105,1,9)&amp;"/"&amp;MID(B105,1,8)</f>
        <v>https://opentopomap.org/#marker=17/53.0909/8.9273</v>
      </c>
    </row>
    <row r="106" customFormat="false" ht="14.15" hidden="false" customHeight="true" outlineLevel="0" collapsed="false">
      <c r="A106" s="8" t="s">
        <v>1272</v>
      </c>
      <c r="B106" s="8" t="s">
        <v>1273</v>
      </c>
      <c r="C106" s="15" t="s">
        <v>1274</v>
      </c>
      <c r="D106" s="9" t="str">
        <f aca="false">"Rockwinkel "&amp;F106</f>
        <v>Rockwinkel 25b</v>
      </c>
      <c r="E106" s="9" t="str">
        <f aca="false">G106&amp;", "&amp;H106&amp;", "&amp;I106</f>
        <v>Bremermann, Heinr., Arbeiter</v>
      </c>
      <c r="F106" s="16" t="s">
        <v>353</v>
      </c>
      <c r="G106" s="9" t="s">
        <v>1102</v>
      </c>
      <c r="H106" s="9" t="s">
        <v>102</v>
      </c>
      <c r="I106" s="9" t="s">
        <v>94</v>
      </c>
      <c r="J106" s="9"/>
      <c r="K106" s="8" t="s">
        <v>1275</v>
      </c>
      <c r="L106" s="9" t="str">
        <f aca="false">"https://www.openstreetmap.org/?mlat="&amp;MID(A106,1,9)&amp;"&amp;mlon="&amp;MID(B106,1,8)&amp;"#map=18/"&amp;MID(A106,1,9)&amp;"/"&amp;MID(B106,1,8)</f>
        <v>https://www.openstreetmap.org/?mlat=53.079851&amp;mlon=8.931595#map=18/53.079851/8.931595</v>
      </c>
      <c r="M106" s="9" t="str">
        <f aca="false">"https://opentopomap.org/#marker=17/"&amp;MID(A106,1,9)&amp;"/"&amp;MID(B106,1,8)</f>
        <v>https://opentopomap.org/#marker=17/53.079851/8.931595</v>
      </c>
    </row>
    <row r="107" customFormat="false" ht="14.15" hidden="false" customHeight="true" outlineLevel="0" collapsed="false">
      <c r="A107" s="8" t="s">
        <v>1469</v>
      </c>
      <c r="B107" s="8" t="s">
        <v>1470</v>
      </c>
      <c r="C107" s="15" t="s">
        <v>1471</v>
      </c>
      <c r="D107" s="9" t="str">
        <f aca="false">"Rockwinkel "&amp;F107</f>
        <v>Rockwinkel 51</v>
      </c>
      <c r="E107" s="9" t="str">
        <f aca="false">G107&amp;", "&amp;H107</f>
        <v>Bremermann, Hermann</v>
      </c>
      <c r="F107" s="16" t="n">
        <v>51</v>
      </c>
      <c r="G107" s="9" t="s">
        <v>1102</v>
      </c>
      <c r="H107" s="9" t="s">
        <v>693</v>
      </c>
      <c r="I107" s="9"/>
      <c r="J107" s="9"/>
      <c r="K107" s="8" t="s">
        <v>1472</v>
      </c>
      <c r="L107" s="9" t="str">
        <f aca="false">"https://www.openstreetmap.org/?mlat="&amp;MID(A107,1,9)&amp;"&amp;mlon="&amp;MID(B107,1,8)&amp;"#map=18/"&amp;MID(A107,1,9)&amp;"/"&amp;MID(B107,1,8)</f>
        <v>https://www.openstreetmap.org/?mlat=53.08071&amp;mlon=8.94024#map=18/53.08071/8.94024</v>
      </c>
      <c r="M107" s="9" t="str">
        <f aca="false">"https://opentopomap.org/#marker=17/"&amp;MID(A107,1,9)&amp;"/"&amp;MID(B107,1,8)</f>
        <v>https://opentopomap.org/#marker=17/53.08071/8.94024</v>
      </c>
    </row>
    <row r="108" customFormat="false" ht="14.15" hidden="false" customHeight="true" outlineLevel="0" collapsed="false">
      <c r="A108" s="8" t="s">
        <v>1920</v>
      </c>
      <c r="B108" s="8" t="s">
        <v>1921</v>
      </c>
      <c r="C108" s="15" t="s">
        <v>1922</v>
      </c>
      <c r="D108" s="9" t="str">
        <f aca="false">"Rockwinkel "&amp;F108</f>
        <v>Rockwinkel 91o</v>
      </c>
      <c r="E108" s="9" t="str">
        <f aca="false">G108&amp;", "&amp;H108&amp;", "&amp;I108</f>
        <v>Bremermann, Lür, Maurer</v>
      </c>
      <c r="F108" s="16" t="s">
        <v>1923</v>
      </c>
      <c r="G108" s="9" t="s">
        <v>1102</v>
      </c>
      <c r="H108" s="9" t="s">
        <v>145</v>
      </c>
      <c r="I108" s="9" t="s">
        <v>727</v>
      </c>
      <c r="J108" s="9"/>
      <c r="K108" s="8" t="s">
        <v>1924</v>
      </c>
      <c r="L108" s="9" t="str">
        <f aca="false">"https://www.openstreetmap.org/?mlat="&amp;MID(A108,1,9)&amp;"&amp;mlon="&amp;MID(B108,1,8)&amp;"#map=18/"&amp;MID(A108,1,9)&amp;"/"&amp;MID(B108,1,8)</f>
        <v>https://www.openstreetmap.org/?mlat=53.0891&amp;mlon=8.93649#map=18/53.0891/8.93649</v>
      </c>
      <c r="M108" s="9" t="str">
        <f aca="false">"https://opentopomap.org/#marker=17/"&amp;MID(A108,1,9)&amp;"/"&amp;MID(B108,1,8)</f>
        <v>https://opentopomap.org/#marker=17/53.0891/8.93649</v>
      </c>
    </row>
    <row r="109" customFormat="false" ht="14.15" hidden="false" customHeight="true" outlineLevel="0" collapsed="false">
      <c r="A109" s="8" t="s">
        <v>2542</v>
      </c>
      <c r="B109" s="8" t="s">
        <v>2543</v>
      </c>
      <c r="C109" s="15" t="s">
        <v>2544</v>
      </c>
      <c r="D109" s="9" t="str">
        <f aca="false">"Rockwinkel am Achterdiek "&amp;F109</f>
        <v>Rockwinkel am Achterdiek 22</v>
      </c>
      <c r="E109" s="9" t="str">
        <f aca="false">G109&amp;", "&amp;H109&amp;", "&amp;I109</f>
        <v>Brenke, Max, Privatmann</v>
      </c>
      <c r="F109" s="16" t="n">
        <v>22</v>
      </c>
      <c r="G109" s="9" t="s">
        <v>2545</v>
      </c>
      <c r="H109" s="9" t="s">
        <v>2546</v>
      </c>
      <c r="I109" s="9" t="s">
        <v>310</v>
      </c>
      <c r="J109" s="9"/>
      <c r="K109" s="8" t="s">
        <v>2547</v>
      </c>
      <c r="L109" s="9" t="str">
        <f aca="false">"https://www.openstreetmap.org/?mlat="&amp;MID(A109,1,9)&amp;"&amp;mlon="&amp;MID(B109,1,8)&amp;"#map=18/"&amp;MID(A109,1,9)&amp;"/"&amp;MID(B109,1,8)</f>
        <v>https://www.openstreetmap.org/?mlat=53.09648&amp;mlon=8.896396#map=18/53.09648/8.896396</v>
      </c>
      <c r="M109" s="9" t="str">
        <f aca="false">"https://opentopomap.org/#marker=17/"&amp;MID(A109,1,9)&amp;"/"&amp;MID(B109,1,8)</f>
        <v>https://opentopomap.org/#marker=17/53.09648/8.896396</v>
      </c>
    </row>
    <row r="110" customFormat="false" ht="14.15" hidden="false" customHeight="true" outlineLevel="0" collapsed="false">
      <c r="A110" s="8" t="s">
        <v>803</v>
      </c>
      <c r="B110" s="8" t="s">
        <v>804</v>
      </c>
      <c r="C110" s="15" t="s">
        <v>805</v>
      </c>
      <c r="D110" s="9" t="str">
        <f aca="false">"Oberneuland "&amp;F110</f>
        <v>Oberneuland 82</v>
      </c>
      <c r="E110" s="9" t="str">
        <f aca="false">G110&amp;", "&amp;H110&amp;", "&amp;I110</f>
        <v>Brüning, Chr., Landmann</v>
      </c>
      <c r="F110" s="16" t="n">
        <v>82</v>
      </c>
      <c r="G110" s="9" t="s">
        <v>517</v>
      </c>
      <c r="H110" s="9" t="s">
        <v>242</v>
      </c>
      <c r="I110" s="9" t="s">
        <v>164</v>
      </c>
      <c r="J110" s="9"/>
      <c r="K110" s="8" t="s">
        <v>806</v>
      </c>
      <c r="L110" s="9" t="str">
        <f aca="false">"https://www.openstreetmap.org/?mlat="&amp;MID(A110,1,9)&amp;"&amp;mlon="&amp;MID(B110,1,8)&amp;"#map=18/"&amp;MID(A110,1,9)&amp;"/"&amp;MID(B110,1,8)</f>
        <v>https://www.openstreetmap.org/?mlat=53.09199&amp;mlon=8.95051#map=18/53.09199/8.95051</v>
      </c>
      <c r="M110" s="9" t="str">
        <f aca="false">"https://opentopomap.org/#marker=17/"&amp;MID(A110,1,9)&amp;"/"&amp;MID(B110,1,8)</f>
        <v>https://opentopomap.org/#marker=17/53.09199/8.95051</v>
      </c>
    </row>
    <row r="111" customFormat="false" ht="14.15" hidden="false" customHeight="true" outlineLevel="0" collapsed="false">
      <c r="A111" s="8" t="s">
        <v>1055</v>
      </c>
      <c r="B111" s="8" t="s">
        <v>2059</v>
      </c>
      <c r="C111" s="15" t="s">
        <v>2060</v>
      </c>
      <c r="D111" s="9" t="str">
        <f aca="false">"Rockwinkel "&amp;F111</f>
        <v>Rockwinkel 100</v>
      </c>
      <c r="E111" s="9" t="str">
        <f aca="false">G111&amp;", "&amp;H111&amp;", "&amp;I111</f>
        <v>Brüning, Diedr., Landwirt</v>
      </c>
      <c r="F111" s="16" t="n">
        <v>100</v>
      </c>
      <c r="G111" s="9" t="s">
        <v>517</v>
      </c>
      <c r="H111" s="9" t="s">
        <v>96</v>
      </c>
      <c r="I111" s="9" t="s">
        <v>124</v>
      </c>
      <c r="J111" s="9"/>
      <c r="K111" s="8" t="s">
        <v>2061</v>
      </c>
      <c r="L111" s="9" t="str">
        <f aca="false">"https://www.openstreetmap.org/?mlat="&amp;MID(A111,1,9)&amp;"&amp;mlon="&amp;MID(B111,1,8)&amp;"#map=18/"&amp;MID(A111,1,9)&amp;"/"&amp;MID(B111,1,8)</f>
        <v>https://www.openstreetmap.org/?mlat=53.09208&amp;mlon=8.93372#map=18/53.09208/8.93372</v>
      </c>
      <c r="M111" s="9" t="str">
        <f aca="false">"https://opentopomap.org/#marker=17/"&amp;MID(A111,1,9)&amp;"/"&amp;MID(B111,1,8)</f>
        <v>https://opentopomap.org/#marker=17/53.09208/8.93372</v>
      </c>
    </row>
    <row r="112" customFormat="false" ht="14.15" hidden="false" customHeight="true" outlineLevel="0" collapsed="false">
      <c r="A112" s="8" t="s">
        <v>2350</v>
      </c>
      <c r="B112" s="8" t="s">
        <v>2351</v>
      </c>
      <c r="C112" s="15" t="s">
        <v>2352</v>
      </c>
      <c r="D112" s="9" t="str">
        <f aca="false">"Rockwinkel "&amp;F112</f>
        <v>Rockwinkel 134a</v>
      </c>
      <c r="E112" s="9" t="str">
        <f aca="false">G112&amp;", "&amp;H112&amp;", "&amp;I112</f>
        <v>Brüning, H., Maurer</v>
      </c>
      <c r="F112" s="16" t="s">
        <v>2353</v>
      </c>
      <c r="G112" s="9" t="s">
        <v>517</v>
      </c>
      <c r="H112" s="9" t="s">
        <v>109</v>
      </c>
      <c r="I112" s="9" t="s">
        <v>727</v>
      </c>
      <c r="J112" s="9"/>
      <c r="K112" s="8" t="s">
        <v>2354</v>
      </c>
      <c r="L112" s="9" t="str">
        <f aca="false">"https://www.openstreetmap.org/?mlat="&amp;MID(A112,1,9)&amp;"&amp;mlon="&amp;MID(B112,1,8)&amp;"#map=18/"&amp;MID(A112,1,9)&amp;"/"&amp;MID(B112,1,8)</f>
        <v>https://www.openstreetmap.org/?mlat=53.101253&amp;mlon=8.902602#map=18/53.101253/8.902602</v>
      </c>
      <c r="M112" s="9" t="str">
        <f aca="false">"https://opentopomap.org/#marker=17/"&amp;MID(A112,1,9)&amp;"/"&amp;MID(B112,1,8)</f>
        <v>https://opentopomap.org/#marker=17/53.101253/8.902602</v>
      </c>
    </row>
    <row r="113" customFormat="false" ht="14.15" hidden="false" customHeight="true" outlineLevel="0" collapsed="false">
      <c r="A113" s="8" t="s">
        <v>2101</v>
      </c>
      <c r="B113" s="8" t="s">
        <v>2102</v>
      </c>
      <c r="C113" s="15" t="s">
        <v>2103</v>
      </c>
      <c r="D113" s="9" t="str">
        <f aca="false">"Rockwinkel "&amp;F113</f>
        <v>Rockwinkel 105c</v>
      </c>
      <c r="E113" s="9" t="str">
        <f aca="false">G113&amp;", "&amp;H113&amp;", "&amp;I113</f>
        <v>Brüning, Heinr., Arbeiter</v>
      </c>
      <c r="F113" s="16" t="s">
        <v>2104</v>
      </c>
      <c r="G113" s="9" t="s">
        <v>517</v>
      </c>
      <c r="H113" s="9" t="s">
        <v>102</v>
      </c>
      <c r="I113" s="9" t="s">
        <v>94</v>
      </c>
      <c r="J113" s="9"/>
      <c r="K113" s="8" t="s">
        <v>2105</v>
      </c>
      <c r="L113" s="9" t="str">
        <f aca="false">"https://www.openstreetmap.org/?mlat="&amp;MID(A113,1,9)&amp;"&amp;mlon="&amp;MID(B113,1,8)&amp;"#map=18/"&amp;MID(A113,1,9)&amp;"/"&amp;MID(B113,1,8)</f>
        <v>https://www.openstreetmap.org/?mlat=53.096202&amp;mlon=8.925901#map=18/53.096202/8.925901</v>
      </c>
      <c r="M113" s="9" t="str">
        <f aca="false">"https://opentopomap.org/#marker=17/"&amp;MID(A113,1,9)&amp;"/"&amp;MID(B113,1,8)</f>
        <v>https://opentopomap.org/#marker=17/53.096202/8.925901</v>
      </c>
    </row>
    <row r="114" customFormat="false" ht="14.15" hidden="false" customHeight="true" outlineLevel="0" collapsed="false">
      <c r="A114" s="8" t="s">
        <v>2101</v>
      </c>
      <c r="B114" s="8" t="s">
        <v>2102</v>
      </c>
      <c r="C114" s="15" t="s">
        <v>2103</v>
      </c>
      <c r="D114" s="9" t="str">
        <f aca="false">"Rockwinkel "&amp;F114</f>
        <v>Rockwinkel 105c</v>
      </c>
      <c r="E114" s="9" t="str">
        <f aca="false">G114&amp;", "&amp;H114&amp;", "&amp;I114</f>
        <v>Brüning, Heinr., Tischler</v>
      </c>
      <c r="F114" s="16" t="s">
        <v>2104</v>
      </c>
      <c r="G114" s="9" t="s">
        <v>517</v>
      </c>
      <c r="H114" s="9" t="s">
        <v>102</v>
      </c>
      <c r="I114" s="9" t="s">
        <v>835</v>
      </c>
      <c r="J114" s="9"/>
      <c r="K114" s="8" t="s">
        <v>2105</v>
      </c>
      <c r="L114" s="9" t="str">
        <f aca="false">"https://www.openstreetmap.org/?mlat="&amp;MID(A114,1,9)&amp;"&amp;mlon="&amp;MID(B114,1,8)&amp;"#map=18/"&amp;MID(A114,1,9)&amp;"/"&amp;MID(B114,1,8)</f>
        <v>https://www.openstreetmap.org/?mlat=53.096202&amp;mlon=8.925901#map=18/53.096202/8.925901</v>
      </c>
      <c r="M114" s="9" t="str">
        <f aca="false">"https://opentopomap.org/#marker=17/"&amp;MID(A114,1,9)&amp;"/"&amp;MID(B114,1,8)</f>
        <v>https://opentopomap.org/#marker=17/53.096202/8.925901</v>
      </c>
    </row>
    <row r="115" customFormat="false" ht="14.15" hidden="false" customHeight="true" outlineLevel="0" collapsed="false">
      <c r="A115" s="8" t="s">
        <v>1319</v>
      </c>
      <c r="B115" s="8" t="s">
        <v>1320</v>
      </c>
      <c r="C115" s="15" t="s">
        <v>1321</v>
      </c>
      <c r="D115" s="9" t="str">
        <f aca="false">"Rockwinkel "&amp;F115</f>
        <v>Rockwinkel 32</v>
      </c>
      <c r="E115" s="9" t="str">
        <f aca="false">G115&amp;", "&amp;H115&amp;", "&amp;I115</f>
        <v>Brüning, Hinr., Arbeiter</v>
      </c>
      <c r="F115" s="16" t="n">
        <v>32</v>
      </c>
      <c r="G115" s="9" t="s">
        <v>517</v>
      </c>
      <c r="H115" s="9" t="s">
        <v>355</v>
      </c>
      <c r="I115" s="9" t="s">
        <v>94</v>
      </c>
      <c r="J115" s="9"/>
      <c r="K115" s="8" t="s">
        <v>1322</v>
      </c>
      <c r="L115" s="9" t="str">
        <f aca="false">"https://www.openstreetmap.org/?mlat="&amp;MID(A115,1,9)&amp;"&amp;mlon="&amp;MID(B115,1,8)&amp;"#map=18/"&amp;MID(A115,1,9)&amp;"/"&amp;MID(B115,1,8)</f>
        <v>https://www.openstreetmap.org/?mlat=53.07886&amp;mlon=8.940357#map=18/53.07886/8.940357</v>
      </c>
      <c r="M115" s="9" t="str">
        <f aca="false">"https://opentopomap.org/#marker=17/"&amp;MID(A115,1,9)&amp;"/"&amp;MID(B115,1,8)</f>
        <v>https://opentopomap.org/#marker=17/53.07886/8.940357</v>
      </c>
    </row>
    <row r="116" customFormat="false" ht="14.15" hidden="false" customHeight="true" outlineLevel="0" collapsed="false">
      <c r="A116" s="8" t="s">
        <v>2350</v>
      </c>
      <c r="B116" s="8" t="s">
        <v>2351</v>
      </c>
      <c r="C116" s="15" t="s">
        <v>2352</v>
      </c>
      <c r="D116" s="9" t="str">
        <f aca="false">"Rockwinkel "&amp;F116</f>
        <v>Rockwinkel 134a</v>
      </c>
      <c r="E116" s="9" t="str">
        <f aca="false">G116&amp;", "&amp;H116&amp;", "&amp;I116</f>
        <v>Brüning, Hinr., Arbeiter</v>
      </c>
      <c r="F116" s="16" t="s">
        <v>2353</v>
      </c>
      <c r="G116" s="9" t="s">
        <v>517</v>
      </c>
      <c r="H116" s="9" t="s">
        <v>355</v>
      </c>
      <c r="I116" s="9" t="s">
        <v>94</v>
      </c>
      <c r="J116" s="9"/>
      <c r="K116" s="8" t="s">
        <v>2354</v>
      </c>
      <c r="L116" s="9" t="str">
        <f aca="false">"https://www.openstreetmap.org/?mlat="&amp;MID(A116,1,9)&amp;"&amp;mlon="&amp;MID(B116,1,8)&amp;"#map=18/"&amp;MID(A116,1,9)&amp;"/"&amp;MID(B116,1,8)</f>
        <v>https://www.openstreetmap.org/?mlat=53.101253&amp;mlon=8.902602#map=18/53.101253/8.902602</v>
      </c>
      <c r="M116" s="9" t="str">
        <f aca="false">"https://opentopomap.org/#marker=17/"&amp;MID(A116,1,9)&amp;"/"&amp;MID(B116,1,8)</f>
        <v>https://opentopomap.org/#marker=17/53.101253/8.902602</v>
      </c>
    </row>
    <row r="117" customFormat="false" ht="14.15" hidden="false" customHeight="true" outlineLevel="0" collapsed="false">
      <c r="A117" s="8" t="s">
        <v>514</v>
      </c>
      <c r="B117" s="8" t="s">
        <v>515</v>
      </c>
      <c r="C117" s="15" t="s">
        <v>516</v>
      </c>
      <c r="D117" s="9" t="str">
        <f aca="false">"Oberneuland "&amp;F117</f>
        <v>Oberneuland 45</v>
      </c>
      <c r="E117" s="9" t="str">
        <f aca="false">G117&amp;", "&amp;H117&amp;", "&amp;I117</f>
        <v>Brüning, Hinr., Landmann</v>
      </c>
      <c r="F117" s="16" t="n">
        <v>45</v>
      </c>
      <c r="G117" s="9" t="s">
        <v>517</v>
      </c>
      <c r="H117" s="9" t="s">
        <v>355</v>
      </c>
      <c r="I117" s="9" t="s">
        <v>164</v>
      </c>
      <c r="J117" s="9"/>
      <c r="K117" s="8" t="s">
        <v>518</v>
      </c>
      <c r="L117" s="9" t="str">
        <f aca="false">"https://www.openstreetmap.org/?mlat="&amp;MID(A117,1,9)&amp;"&amp;mlon="&amp;MID(B117,1,8)&amp;"#map=18/"&amp;MID(A117,1,9)&amp;"/"&amp;MID(B117,1,8)</f>
        <v>https://www.openstreetmap.org/?mlat=53.1031&amp;mlon=8.94862#map=18/53.1031/8.94862</v>
      </c>
      <c r="M117" s="9" t="str">
        <f aca="false">"https://opentopomap.org/#marker=17/"&amp;MID(A117,1,9)&amp;"/"&amp;MID(B117,1,8)</f>
        <v>https://opentopomap.org/#marker=17/53.1031/8.94862</v>
      </c>
    </row>
    <row r="118" customFormat="false" ht="14.15" hidden="false" customHeight="true" outlineLevel="0" collapsed="false">
      <c r="A118" s="8" t="s">
        <v>1743</v>
      </c>
      <c r="B118" s="8" t="s">
        <v>1744</v>
      </c>
      <c r="C118" s="15" t="s">
        <v>1745</v>
      </c>
      <c r="D118" s="9" t="str">
        <f aca="false">"Rockwinkel "&amp;F118</f>
        <v>Rockwinkel 82C</v>
      </c>
      <c r="E118" s="9" t="str">
        <f aca="false">G118&amp;", "&amp;H118&amp;", "&amp;I118</f>
        <v>Brüning, Hinr., Proviantmeister</v>
      </c>
      <c r="F118" s="16" t="s">
        <v>1746</v>
      </c>
      <c r="G118" s="9" t="s">
        <v>517</v>
      </c>
      <c r="H118" s="9" t="s">
        <v>355</v>
      </c>
      <c r="I118" s="9" t="s">
        <v>1747</v>
      </c>
      <c r="J118" s="9"/>
      <c r="K118" s="8" t="s">
        <v>1748</v>
      </c>
      <c r="L118" s="9" t="str">
        <f aca="false">"https://www.openstreetmap.org/?mlat="&amp;MID(A118,1,9)&amp;"&amp;mlon="&amp;MID(B118,1,8)&amp;"#map=18/"&amp;MID(A118,1,9)&amp;"/"&amp;MID(B118,1,8)</f>
        <v>https://www.openstreetmap.org/?mlat=53.08445&amp;mlon=8.939859#map=18/53.08445/8.939859</v>
      </c>
      <c r="M118" s="9" t="str">
        <f aca="false">"https://opentopomap.org/#marker=17/"&amp;MID(A118,1,9)&amp;"/"&amp;MID(B118,1,8)</f>
        <v>https://opentopomap.org/#marker=17/53.08445/8.939859</v>
      </c>
    </row>
    <row r="119" customFormat="false" ht="14.15" hidden="false" customHeight="true" outlineLevel="0" collapsed="false">
      <c r="A119" s="8" t="s">
        <v>2436</v>
      </c>
      <c r="B119" s="8" t="s">
        <v>2437</v>
      </c>
      <c r="C119" s="15" t="s">
        <v>2438</v>
      </c>
      <c r="D119" s="9" t="str">
        <f aca="false">"Rockwinkel "&amp;F119</f>
        <v>Rockwinkel 143a</v>
      </c>
      <c r="E119" s="9" t="str">
        <f aca="false">G119&amp;", "&amp;H119&amp;", "&amp;I119</f>
        <v>Brüning, W., Wwe.</v>
      </c>
      <c r="F119" s="16" t="s">
        <v>2439</v>
      </c>
      <c r="G119" s="9" t="s">
        <v>517</v>
      </c>
      <c r="H119" s="9" t="s">
        <v>559</v>
      </c>
      <c r="I119" s="9" t="s">
        <v>91</v>
      </c>
      <c r="J119" s="9"/>
      <c r="K119" s="8" t="s">
        <v>2440</v>
      </c>
      <c r="L119" s="9" t="str">
        <f aca="false">"https://www.openstreetmap.org/?mlat="&amp;MID(A119,1,9)&amp;"&amp;mlon="&amp;MID(B119,1,8)&amp;"#map=18/"&amp;MID(A119,1,9)&amp;"/"&amp;MID(B119,1,8)</f>
        <v>https://www.openstreetmap.org/?mlat=53.09857&amp;mlon=8.89737#map=18/53.09857/8.89737</v>
      </c>
      <c r="M119" s="9" t="str">
        <f aca="false">"https://opentopomap.org/#marker=17/"&amp;MID(A119,1,9)&amp;"/"&amp;MID(B119,1,8)</f>
        <v>https://opentopomap.org/#marker=17/53.09857/8.89737</v>
      </c>
    </row>
    <row r="120" customFormat="false" ht="14.15" hidden="false" customHeight="true" outlineLevel="0" collapsed="false">
      <c r="A120" s="8" t="s">
        <v>803</v>
      </c>
      <c r="B120" s="8" t="s">
        <v>804</v>
      </c>
      <c r="C120" s="15" t="s">
        <v>805</v>
      </c>
      <c r="D120" s="9" t="str">
        <f aca="false">"Oberneuland "&amp;F120</f>
        <v>Oberneuland 82</v>
      </c>
      <c r="E120" s="9" t="str">
        <f aca="false">G120&amp;", "&amp;H120&amp;", "&amp;I120</f>
        <v>Brünning, Joh., Landmann</v>
      </c>
      <c r="F120" s="16" t="n">
        <v>82</v>
      </c>
      <c r="G120" s="9" t="s">
        <v>807</v>
      </c>
      <c r="H120" s="9" t="s">
        <v>143</v>
      </c>
      <c r="I120" s="9" t="s">
        <v>164</v>
      </c>
      <c r="J120" s="9"/>
      <c r="K120" s="8" t="s">
        <v>806</v>
      </c>
      <c r="L120" s="9" t="str">
        <f aca="false">"https://www.openstreetmap.org/?mlat="&amp;MID(A120,1,9)&amp;"&amp;mlon="&amp;MID(B120,1,8)&amp;"#map=18/"&amp;MID(A120,1,9)&amp;"/"&amp;MID(B120,1,8)</f>
        <v>https://www.openstreetmap.org/?mlat=53.09199&amp;mlon=8.95051#map=18/53.09199/8.95051</v>
      </c>
      <c r="M120" s="9" t="str">
        <f aca="false">"https://opentopomap.org/#marker=17/"&amp;MID(A120,1,9)&amp;"/"&amp;MID(B120,1,8)</f>
        <v>https://opentopomap.org/#marker=17/53.09199/8.95051</v>
      </c>
    </row>
    <row r="121" customFormat="false" ht="14.15" hidden="false" customHeight="true" outlineLevel="0" collapsed="false">
      <c r="A121" s="8" t="s">
        <v>344</v>
      </c>
      <c r="B121" s="8" t="s">
        <v>345</v>
      </c>
      <c r="C121" s="15" t="s">
        <v>346</v>
      </c>
      <c r="D121" s="9" t="str">
        <f aca="false">"Oberneuland "&amp;F121</f>
        <v>Oberneuland 25a</v>
      </c>
      <c r="E121" s="9" t="str">
        <f aca="false">G121&amp;", "&amp;H121&amp;", "&amp;I121</f>
        <v>Bruns, H., Arbeiter</v>
      </c>
      <c r="F121" s="16" t="s">
        <v>347</v>
      </c>
      <c r="G121" s="9" t="s">
        <v>348</v>
      </c>
      <c r="H121" s="9" t="s">
        <v>109</v>
      </c>
      <c r="I121" s="9" t="s">
        <v>94</v>
      </c>
      <c r="J121" s="9"/>
      <c r="K121" s="8" t="s">
        <v>349</v>
      </c>
      <c r="L121" s="9" t="str">
        <f aca="false">"https://www.openstreetmap.org/?mlat="&amp;MID(A121,1,9)&amp;"&amp;mlon="&amp;MID(B121,1,8)&amp;"#map=18/"&amp;MID(A121,1,9)&amp;"/"&amp;MID(B121,1,8)</f>
        <v>https://www.openstreetmap.org/?mlat=53.103&amp;mlon=8.92878#map=18/53.103/8.92878</v>
      </c>
      <c r="M121" s="9" t="str">
        <f aca="false">"https://opentopomap.org/#marker=17/"&amp;MID(A121,1,9)&amp;"/"&amp;MID(B121,1,8)</f>
        <v>https://opentopomap.org/#marker=17/53.103/8.92878</v>
      </c>
    </row>
    <row r="122" customFormat="false" ht="14.15" hidden="false" customHeight="true" outlineLevel="0" collapsed="false">
      <c r="A122" s="8" t="s">
        <v>2076</v>
      </c>
      <c r="B122" s="8" t="s">
        <v>2077</v>
      </c>
      <c r="C122" s="15" t="s">
        <v>2078</v>
      </c>
      <c r="D122" s="9" t="str">
        <f aca="false">"Rockwinkel "&amp;F122</f>
        <v>Rockwinkel 102</v>
      </c>
      <c r="E122" s="9" t="str">
        <f aca="false">G122&amp;", "&amp;H122&amp;", "&amp;I122</f>
        <v>Bruns, Hinrich, Hofmeier</v>
      </c>
      <c r="F122" s="16" t="n">
        <v>102</v>
      </c>
      <c r="G122" s="9" t="s">
        <v>348</v>
      </c>
      <c r="H122" s="9" t="s">
        <v>2079</v>
      </c>
      <c r="I122" s="9" t="s">
        <v>183</v>
      </c>
      <c r="J122" s="9"/>
      <c r="K122" s="8" t="s">
        <v>2080</v>
      </c>
      <c r="L122" s="9" t="str">
        <f aca="false">"https://www.openstreetmap.org/?mlat="&amp;MID(A122,1,9)&amp;"&amp;mlon="&amp;MID(B122,1,8)&amp;"#map=18/"&amp;MID(A122,1,9)&amp;"/"&amp;MID(B122,1,8)</f>
        <v>https://www.openstreetmap.org/?mlat=53.093054&amp;mlon=8.931547#map=18/53.093054/8.931547</v>
      </c>
      <c r="M122" s="9" t="str">
        <f aca="false">"https://opentopomap.org/#marker=17/"&amp;MID(A122,1,9)&amp;"/"&amp;MID(B122,1,8)</f>
        <v>https://opentopomap.org/#marker=17/53.093054/8.931547</v>
      </c>
    </row>
    <row r="123" customFormat="false" ht="14.15" hidden="false" customHeight="true" outlineLevel="0" collapsed="false">
      <c r="A123" s="8" t="s">
        <v>1255</v>
      </c>
      <c r="B123" s="8" t="s">
        <v>1256</v>
      </c>
      <c r="C123" s="15" t="s">
        <v>1257</v>
      </c>
      <c r="D123" s="9" t="str">
        <f aca="false">"Rockwinkel "&amp;F123</f>
        <v>Rockwinkel 24</v>
      </c>
      <c r="E123" s="9" t="str">
        <f aca="false">G123&amp;", "&amp;H123&amp;", "&amp;I123</f>
        <v>Bruns, Johann, Tischler</v>
      </c>
      <c r="F123" s="16" t="n">
        <v>24</v>
      </c>
      <c r="G123" s="9" t="s">
        <v>348</v>
      </c>
      <c r="H123" s="9" t="s">
        <v>317</v>
      </c>
      <c r="I123" s="9" t="s">
        <v>835</v>
      </c>
      <c r="J123" s="9"/>
      <c r="K123" s="8" t="s">
        <v>1258</v>
      </c>
      <c r="L123" s="9" t="str">
        <f aca="false">"https://www.openstreetmap.org/?mlat="&amp;MID(A123,1,9)&amp;"&amp;mlon="&amp;MID(B123,1,8)&amp;"#map=18/"&amp;MID(A123,1,9)&amp;"/"&amp;MID(B123,1,8)</f>
        <v>https://www.openstreetmap.org/?mlat=53.08208&amp;mlon=8.93668#map=18/53.08208/8.93668</v>
      </c>
      <c r="M123" s="9" t="str">
        <f aca="false">"https://opentopomap.org/#marker=17/"&amp;MID(A123,1,9)&amp;"/"&amp;MID(B123,1,8)</f>
        <v>https://opentopomap.org/#marker=17/53.08208/8.93668</v>
      </c>
    </row>
    <row r="124" customFormat="false" ht="14.15" hidden="false" customHeight="true" outlineLevel="0" collapsed="false">
      <c r="A124" s="8" t="s">
        <v>111</v>
      </c>
      <c r="B124" s="8" t="s">
        <v>112</v>
      </c>
      <c r="C124" s="15" t="s">
        <v>113</v>
      </c>
      <c r="D124" s="9" t="str">
        <f aca="false">"Oberneuland "&amp;F124</f>
        <v>Oberneuland 1c</v>
      </c>
      <c r="E124" s="9" t="str">
        <f aca="false">G124&amp;", "&amp;H124&amp;", "&amp;I124</f>
        <v>Budrat, F., Arbeiter</v>
      </c>
      <c r="F124" s="16" t="s">
        <v>114</v>
      </c>
      <c r="G124" s="9" t="s">
        <v>115</v>
      </c>
      <c r="H124" s="9" t="s">
        <v>116</v>
      </c>
      <c r="I124" s="9" t="s">
        <v>94</v>
      </c>
      <c r="J124" s="9"/>
      <c r="K124" s="8" t="s">
        <v>117</v>
      </c>
      <c r="L124" s="9" t="str">
        <f aca="false">"https://www.openstreetmap.org/?mlat="&amp;MID(A124,1,9)&amp;"&amp;mlon="&amp;MID(B124,1,8)&amp;"#map=18/"&amp;MID(A124,1,9)&amp;"/"&amp;MID(B124,1,8)</f>
        <v>https://www.openstreetmap.org/?mlat=53.10525&amp;mlon=8.90303#map=18/53.10525/8.90303</v>
      </c>
      <c r="M124" s="9" t="str">
        <f aca="false">"https://opentopomap.org/#marker=17/"&amp;MID(A124,1,9)&amp;"/"&amp;MID(B124,1,8)</f>
        <v>https://opentopomap.org/#marker=17/53.10525/8.90303</v>
      </c>
    </row>
    <row r="125" s="9" customFormat="true" ht="14.15" hidden="false" customHeight="true" outlineLevel="0" collapsed="false">
      <c r="A125" s="8" t="s">
        <v>708</v>
      </c>
      <c r="B125" s="8" t="s">
        <v>709</v>
      </c>
      <c r="C125" s="15" t="s">
        <v>710</v>
      </c>
      <c r="D125" s="9" t="str">
        <f aca="false">"Oberneuland "&amp;F125</f>
        <v>Oberneuland 68</v>
      </c>
      <c r="E125" s="9" t="str">
        <f aca="false">G125</f>
        <v>Centralhalle</v>
      </c>
      <c r="F125" s="16" t="n">
        <v>68</v>
      </c>
      <c r="G125" s="9" t="s">
        <v>714</v>
      </c>
      <c r="K125" s="8" t="s">
        <v>713</v>
      </c>
      <c r="L125" s="9" t="str">
        <f aca="false">"https://www.openstreetmap.org/?mlat="&amp;MID(A125,1,9)&amp;"&amp;mlon="&amp;MID(B125,1,8)&amp;"#map=18/"&amp;MID(A125,1,9)&amp;"/"&amp;MID(B125,1,8)</f>
        <v>https://www.openstreetmap.org/?mlat=53.08687&amp;mlon=8.94321#map=18/53.08687/8.94321</v>
      </c>
      <c r="M125" s="9" t="str">
        <f aca="false">"https://opentopomap.org/#marker=17/"&amp;MID(A125,1,9)&amp;"/"&amp;MID(B125,1,8)</f>
        <v>https://opentopomap.org/#marker=17/53.08687/8.94321</v>
      </c>
      <c r="AMI125" s="0"/>
      <c r="AMJ125" s="0"/>
    </row>
    <row r="126" customFormat="false" ht="14.15" hidden="false" customHeight="true" outlineLevel="0" collapsed="false">
      <c r="A126" s="8" t="s">
        <v>1555</v>
      </c>
      <c r="B126" s="8" t="s">
        <v>1556</v>
      </c>
      <c r="C126" s="15" t="s">
        <v>1557</v>
      </c>
      <c r="D126" s="9" t="str">
        <f aca="false">"Rockwinkel "&amp;F126</f>
        <v>Rockwinkel 60e</v>
      </c>
      <c r="E126" s="9" t="str">
        <f aca="false">G126&amp;", "&amp;H126&amp;", "&amp;I126</f>
        <v>Cordes, Joh., Arbeiter</v>
      </c>
      <c r="F126" s="16" t="s">
        <v>1558</v>
      </c>
      <c r="G126" s="9" t="s">
        <v>1559</v>
      </c>
      <c r="H126" s="9" t="s">
        <v>143</v>
      </c>
      <c r="I126" s="9" t="s">
        <v>94</v>
      </c>
      <c r="J126" s="9"/>
      <c r="K126" s="8" t="s">
        <v>1560</v>
      </c>
      <c r="L126" s="9" t="str">
        <f aca="false">"https://www.openstreetmap.org/?mlat="&amp;MID(A126,1,9)&amp;"&amp;mlon="&amp;MID(B126,1,8)&amp;"#map=18/"&amp;MID(A126,1,9)&amp;"/"&amp;MID(B126,1,8)</f>
        <v>https://www.openstreetmap.org/?mlat=53.085024&amp;mlon=8.947592#map=18/53.085024/8.947592</v>
      </c>
      <c r="M126" s="9" t="str">
        <f aca="false">"https://opentopomap.org/#marker=17/"&amp;MID(A126,1,9)&amp;"/"&amp;MID(B126,1,8)</f>
        <v>https://opentopomap.org/#marker=17/53.085024/8.947592</v>
      </c>
    </row>
    <row r="127" customFormat="false" ht="14.15" hidden="false" customHeight="true" outlineLevel="0" collapsed="false">
      <c r="A127" s="8" t="s">
        <v>1217</v>
      </c>
      <c r="B127" s="8" t="s">
        <v>1218</v>
      </c>
      <c r="C127" s="15" t="s">
        <v>1219</v>
      </c>
      <c r="D127" s="9" t="str">
        <f aca="false">"Rockwinkel "&amp;F127</f>
        <v>Rockwinkel 17C</v>
      </c>
      <c r="E127" s="9" t="str">
        <f aca="false">G127&amp;", "&amp;H127&amp;", "&amp;I127</f>
        <v>Dageförde, Herm., Hofmeier</v>
      </c>
      <c r="F127" s="16" t="s">
        <v>1220</v>
      </c>
      <c r="G127" s="9" t="s">
        <v>1221</v>
      </c>
      <c r="H127" s="9" t="s">
        <v>409</v>
      </c>
      <c r="I127" s="9" t="s">
        <v>183</v>
      </c>
      <c r="J127" s="9"/>
      <c r="K127" s="8" t="s">
        <v>1222</v>
      </c>
      <c r="L127" s="9" t="str">
        <f aca="false">"https://www.openstreetmap.org/?mlat="&amp;MID(A127,1,9)&amp;"&amp;mlon="&amp;MID(B127,1,8)&amp;"#map=18/"&amp;MID(A127,1,9)&amp;"/"&amp;MID(B127,1,8)</f>
        <v>https://www.openstreetmap.org/?mlat=53.084308&amp;mlon=8.934752#map=18/53.084308/8.934752</v>
      </c>
      <c r="M127" s="9" t="str">
        <f aca="false">"https://opentopomap.org/#marker=17/"&amp;MID(A127,1,9)&amp;"/"&amp;MID(B127,1,8)</f>
        <v>https://opentopomap.org/#marker=17/53.084308/8.934752</v>
      </c>
    </row>
    <row r="128" customFormat="false" ht="14.15" hidden="false" customHeight="true" outlineLevel="0" collapsed="false">
      <c r="A128" s="8" t="s">
        <v>1865</v>
      </c>
      <c r="B128" s="8" t="s">
        <v>1866</v>
      </c>
      <c r="C128" s="15" t="s">
        <v>1867</v>
      </c>
      <c r="D128" s="9" t="str">
        <f aca="false">"Rockwinkel "&amp;F128</f>
        <v>Rockwinkel 90a</v>
      </c>
      <c r="E128" s="9" t="str">
        <f aca="false">G128&amp;", "&amp;H128&amp;", "&amp;I128&amp;", "&amp;J128</f>
        <v>Dahle, Aug., Gärtner, Wirt</v>
      </c>
      <c r="F128" s="16" t="s">
        <v>1868</v>
      </c>
      <c r="G128" s="9" t="s">
        <v>1669</v>
      </c>
      <c r="H128" s="9" t="s">
        <v>533</v>
      </c>
      <c r="I128" s="9" t="s">
        <v>236</v>
      </c>
      <c r="J128" s="9" t="s">
        <v>217</v>
      </c>
      <c r="K128" s="8" t="s">
        <v>1869</v>
      </c>
      <c r="L128" s="9" t="str">
        <f aca="false">"https://www.openstreetmap.org/?mlat="&amp;MID(A128,1,9)&amp;"&amp;mlon="&amp;MID(B128,1,8)&amp;"#map=18/"&amp;MID(A128,1,9)&amp;"/"&amp;MID(B128,1,8)</f>
        <v>https://www.openstreetmap.org/?mlat=53.087716&amp;mlon=8.938371#map=18/53.087716/8.938371</v>
      </c>
      <c r="M128" s="9" t="str">
        <f aca="false">"https://opentopomap.org/#marker=17/"&amp;MID(A128,1,9)&amp;"/"&amp;MID(B128,1,8)</f>
        <v>https://opentopomap.org/#marker=17/53.087716/8.938371</v>
      </c>
    </row>
    <row r="129" customFormat="false" ht="14.15" hidden="false" customHeight="true" outlineLevel="0" collapsed="false">
      <c r="A129" s="8" t="s">
        <v>1665</v>
      </c>
      <c r="B129" s="8" t="s">
        <v>1666</v>
      </c>
      <c r="C129" s="15" t="s">
        <v>1667</v>
      </c>
      <c r="D129" s="9" t="str">
        <f aca="false">"Rockwinkel "&amp;F129</f>
        <v>Rockwinkel 74a</v>
      </c>
      <c r="E129" s="9" t="str">
        <f aca="false">G129&amp;", "&amp;H129&amp;", "&amp;I129</f>
        <v>Dahle, H. A. L., Hofmeier</v>
      </c>
      <c r="F129" s="16" t="s">
        <v>1668</v>
      </c>
      <c r="G129" s="9" t="s">
        <v>1669</v>
      </c>
      <c r="H129" s="9" t="s">
        <v>1670</v>
      </c>
      <c r="I129" s="9" t="s">
        <v>183</v>
      </c>
      <c r="J129" s="9"/>
      <c r="K129" s="8" t="s">
        <v>1671</v>
      </c>
      <c r="L129" s="9" t="str">
        <f aca="false">"https://www.openstreetmap.org/?mlat="&amp;MID(A129,1,9)&amp;"&amp;mlon="&amp;MID(B129,1,8)&amp;"#map=18/"&amp;MID(A129,1,9)&amp;"/"&amp;MID(B129,1,8)</f>
        <v>https://www.openstreetmap.org/?mlat=53.083624&amp;mlon=8.9403#map=18/53.083624/8.9403</v>
      </c>
      <c r="M129" s="9" t="str">
        <f aca="false">"https://opentopomap.org/#marker=17/"&amp;MID(A129,1,9)&amp;"/"&amp;MID(B129,1,8)</f>
        <v>https://opentopomap.org/#marker=17/53.083624/8.9403</v>
      </c>
    </row>
    <row r="130" customFormat="false" ht="14.15" hidden="false" customHeight="true" outlineLevel="0" collapsed="false">
      <c r="A130" s="8" t="s">
        <v>566</v>
      </c>
      <c r="B130" s="8" t="s">
        <v>567</v>
      </c>
      <c r="C130" s="15" t="s">
        <v>568</v>
      </c>
      <c r="D130" s="9" t="str">
        <f aca="false">"Oberneuland "&amp;F130</f>
        <v>Oberneuland 49</v>
      </c>
      <c r="E130" s="9" t="str">
        <f aca="false">G130&amp;", "&amp;H130&amp;", "&amp;I130&amp;", "&amp;J130</f>
        <v>Dannhauser, J. H., Wirt, Kolonialwarenhandlung</v>
      </c>
      <c r="F130" s="16" t="n">
        <v>49</v>
      </c>
      <c r="G130" s="9" t="s">
        <v>569</v>
      </c>
      <c r="H130" s="9" t="s">
        <v>570</v>
      </c>
      <c r="I130" s="9" t="s">
        <v>217</v>
      </c>
      <c r="J130" s="9" t="s">
        <v>547</v>
      </c>
      <c r="K130" s="8" t="s">
        <v>571</v>
      </c>
      <c r="L130" s="9" t="str">
        <f aca="false">"https://www.openstreetmap.org/?mlat="&amp;MID(A130,1,9)&amp;"&amp;mlon="&amp;MID(B130,1,8)&amp;"#map=18/"&amp;MID(A130,1,9)&amp;"/"&amp;MID(B130,1,8)</f>
        <v>https://www.openstreetmap.org/?mlat=53.091172&amp;mlon=8.937031#map=18/53.091172/8.937031</v>
      </c>
      <c r="M130" s="9" t="str">
        <f aca="false">"https://opentopomap.org/#marker=17/"&amp;MID(A130,1,9)&amp;"/"&amp;MID(B130,1,8)</f>
        <v>https://opentopomap.org/#marker=17/53.091172/8.937031</v>
      </c>
    </row>
    <row r="131" customFormat="false" ht="14.15" hidden="false" customHeight="true" outlineLevel="0" collapsed="false">
      <c r="A131" s="8" t="s">
        <v>1948</v>
      </c>
      <c r="B131" s="8" t="s">
        <v>1949</v>
      </c>
      <c r="C131" s="15" t="s">
        <v>1950</v>
      </c>
      <c r="D131" s="9" t="str">
        <f aca="false">"Rockwinkel "&amp;F131</f>
        <v>Rockwinkel 93A</v>
      </c>
      <c r="E131" s="9" t="str">
        <f aca="false">G131&amp;", "&amp;H131&amp;", "&amp;I131</f>
        <v>Dannies, H., Pensionär</v>
      </c>
      <c r="F131" s="16" t="s">
        <v>1951</v>
      </c>
      <c r="G131" s="9" t="s">
        <v>1952</v>
      </c>
      <c r="H131" s="9" t="s">
        <v>109</v>
      </c>
      <c r="I131" s="9" t="s">
        <v>1953</v>
      </c>
      <c r="J131" s="9"/>
      <c r="K131" s="8" t="s">
        <v>1954</v>
      </c>
      <c r="L131" s="9" t="str">
        <f aca="false">"https://www.openstreetmap.org/?mlat="&amp;MID(A131,1,9)&amp;"&amp;mlon="&amp;MID(B131,1,8)&amp;"#map=18/"&amp;MID(A131,1,9)&amp;"/"&amp;MID(B131,1,8)</f>
        <v>https://www.openstreetmap.org/?mlat=53.090798&amp;mlon=8.936489#map=18/53.090798/8.936489</v>
      </c>
      <c r="M131" s="9" t="str">
        <f aca="false">"https://opentopomap.org/#marker=17/"&amp;MID(A131,1,9)&amp;"/"&amp;MID(B131,1,8)</f>
        <v>https://opentopomap.org/#marker=17/53.090798/8.936489</v>
      </c>
    </row>
    <row r="132" customFormat="false" ht="14.15" hidden="false" customHeight="true" outlineLevel="0" collapsed="false">
      <c r="A132" s="8" t="s">
        <v>2504</v>
      </c>
      <c r="B132" s="8" t="s">
        <v>2505</v>
      </c>
      <c r="C132" s="15" t="s">
        <v>2506</v>
      </c>
      <c r="D132" s="9" t="str">
        <f aca="false">"Rockwinkel "&amp;F132</f>
        <v>Rockwinkel 149</v>
      </c>
      <c r="E132" s="9" t="str">
        <f aca="false">G132&amp;", "&amp;H132&amp;", "&amp;I132</f>
        <v>Debbe, Fr., Korbmacher</v>
      </c>
      <c r="F132" s="16" t="n">
        <v>149</v>
      </c>
      <c r="G132" s="9" t="s">
        <v>457</v>
      </c>
      <c r="H132" s="9" t="s">
        <v>130</v>
      </c>
      <c r="I132" s="9" t="s">
        <v>1898</v>
      </c>
      <c r="J132" s="9"/>
      <c r="K132" s="8" t="s">
        <v>2507</v>
      </c>
      <c r="L132" s="9" t="str">
        <f aca="false">"https://www.openstreetmap.org/?mlat="&amp;MID(A132,1,9)&amp;"&amp;mlon="&amp;MID(B132,1,8)&amp;"#map=18/"&amp;MID(A132,1,9)&amp;"/"&amp;MID(B132,1,8)</f>
        <v>https://www.openstreetmap.org/?mlat=53.099008&amp;mlon=8.899065#map=18/53.099008/8.899065</v>
      </c>
      <c r="M132" s="9" t="str">
        <f aca="false">"https://opentopomap.org/#marker=17/"&amp;MID(A132,1,9)&amp;"/"&amp;MID(B132,1,8)</f>
        <v>https://opentopomap.org/#marker=17/53.099008/8.899065</v>
      </c>
    </row>
    <row r="133" customFormat="false" ht="14.15" hidden="false" customHeight="true" outlineLevel="0" collapsed="false">
      <c r="A133" s="8" t="s">
        <v>453</v>
      </c>
      <c r="B133" s="8" t="s">
        <v>454</v>
      </c>
      <c r="C133" s="15" t="s">
        <v>455</v>
      </c>
      <c r="D133" s="9" t="str">
        <f aca="false">"Oberneuland "&amp;F133</f>
        <v>Oberneuland 38a</v>
      </c>
      <c r="E133" s="9" t="str">
        <f aca="false">G133&amp;", "&amp;H133&amp;", "&amp;I133</f>
        <v>Debbe, Herm., Arbeiter</v>
      </c>
      <c r="F133" s="16" t="s">
        <v>456</v>
      </c>
      <c r="G133" s="9" t="s">
        <v>457</v>
      </c>
      <c r="H133" s="9" t="s">
        <v>409</v>
      </c>
      <c r="I133" s="9" t="s">
        <v>94</v>
      </c>
      <c r="J133" s="9"/>
      <c r="K133" s="8" t="s">
        <v>458</v>
      </c>
      <c r="L133" s="9" t="str">
        <f aca="false">"https://www.openstreetmap.org/?mlat="&amp;MID(A133,1,9)&amp;"&amp;mlon="&amp;MID(B133,1,8)&amp;"#map=18/"&amp;MID(A133,1,9)&amp;"/"&amp;MID(B133,1,8)</f>
        <v>https://www.openstreetmap.org/?mlat=53.094231&amp;mlon=8.93214#map=18/53.094231/8.93214</v>
      </c>
      <c r="M133" s="9" t="str">
        <f aca="false">"https://opentopomap.org/#marker=17/"&amp;MID(A133,1,9)&amp;"/"&amp;MID(B133,1,8)</f>
        <v>https://opentopomap.org/#marker=17/53.094231/8.93214</v>
      </c>
    </row>
    <row r="134" customFormat="false" ht="14.15" hidden="false" customHeight="true" outlineLevel="0" collapsed="false">
      <c r="A134" s="8" t="s">
        <v>2513</v>
      </c>
      <c r="B134" s="8" t="s">
        <v>2514</v>
      </c>
      <c r="C134" s="15" t="s">
        <v>2515</v>
      </c>
      <c r="D134" s="9" t="str">
        <f aca="false">"Rockwinkel "&amp;F134</f>
        <v>Rockwinkel 149c</v>
      </c>
      <c r="E134" s="9" t="str">
        <f aca="false">G134&amp;", "&amp;H134&amp;", "&amp;I134</f>
        <v>Deer, Friedrich, Bote</v>
      </c>
      <c r="F134" s="16" t="s">
        <v>2516</v>
      </c>
      <c r="G134" s="9" t="s">
        <v>2517</v>
      </c>
      <c r="H134" s="9" t="s">
        <v>2518</v>
      </c>
      <c r="I134" s="9" t="s">
        <v>2519</v>
      </c>
      <c r="J134" s="9"/>
      <c r="K134" s="8" t="s">
        <v>2520</v>
      </c>
      <c r="L134" s="9" t="str">
        <f aca="false">"https://www.openstreetmap.org/?mlat="&amp;MID(A134,1,9)&amp;"&amp;mlon="&amp;MID(B134,1,8)&amp;"#map=18/"&amp;MID(A134,1,9)&amp;"/"&amp;MID(B134,1,8)</f>
        <v>https://www.openstreetmap.org/?mlat=53.09915&amp;mlon=8.89968#map=18/53.09915/8.89968</v>
      </c>
      <c r="M134" s="9" t="str">
        <f aca="false">"https://opentopomap.org/#marker=17/"&amp;MID(A134,1,9)&amp;"/"&amp;MID(B134,1,8)</f>
        <v>https://opentopomap.org/#marker=17/53.09915/8.89968</v>
      </c>
    </row>
    <row r="135" customFormat="false" ht="14.15" hidden="false" customHeight="true" outlineLevel="0" collapsed="false">
      <c r="A135" s="8" t="s">
        <v>1153</v>
      </c>
      <c r="B135" s="8" t="s">
        <v>1154</v>
      </c>
      <c r="C135" s="15" t="s">
        <v>1155</v>
      </c>
      <c r="D135" s="9" t="str">
        <f aca="false">"Rockwinkel "&amp;F135</f>
        <v>Rockwinkel 12a</v>
      </c>
      <c r="E135" s="9" t="str">
        <f aca="false">G135&amp;", "&amp;H135&amp;", "&amp;I135</f>
        <v>Degemeyer, C., Kaufmann</v>
      </c>
      <c r="F135" s="16" t="s">
        <v>227</v>
      </c>
      <c r="G135" s="9" t="s">
        <v>1156</v>
      </c>
      <c r="H135" s="9" t="s">
        <v>93</v>
      </c>
      <c r="I135" s="9" t="s">
        <v>912</v>
      </c>
      <c r="J135" s="9"/>
      <c r="K135" s="8" t="s">
        <v>1157</v>
      </c>
      <c r="L135" s="9" t="str">
        <f aca="false">"https://www.openstreetmap.org/?mlat="&amp;MID(A135,1,9)&amp;"&amp;mlon="&amp;MID(B135,1,8)&amp;"#map=18/"&amp;MID(A135,1,9)&amp;"/"&amp;MID(B135,1,8)</f>
        <v>https://www.openstreetmap.org/?mlat=53.086689&amp;mlon=8.931904#map=18/53.086689/8.931904</v>
      </c>
      <c r="M135" s="9" t="str">
        <f aca="false">"https://opentopomap.org/#marker=17/"&amp;MID(A135,1,9)&amp;"/"&amp;MID(B135,1,8)</f>
        <v>https://opentopomap.org/#marker=17/53.086689/8.931904</v>
      </c>
    </row>
    <row r="136" customFormat="false" ht="14.15" hidden="false" customHeight="true" outlineLevel="0" collapsed="false">
      <c r="A136" s="8" t="s">
        <v>2395</v>
      </c>
      <c r="B136" s="8" t="s">
        <v>2396</v>
      </c>
      <c r="C136" s="15" t="s">
        <v>2397</v>
      </c>
      <c r="D136" s="9" t="str">
        <f aca="false">"Rockwinkel "&amp;F136</f>
        <v>Rockwinkel 135a</v>
      </c>
      <c r="E136" s="9" t="str">
        <f aca="false">G136&amp;", "&amp;H136&amp;", "&amp;I136</f>
        <v>Denker, Chr., Arbeiter</v>
      </c>
      <c r="F136" s="16" t="s">
        <v>2374</v>
      </c>
      <c r="G136" s="9" t="s">
        <v>941</v>
      </c>
      <c r="H136" s="9" t="s">
        <v>242</v>
      </c>
      <c r="I136" s="9" t="s">
        <v>94</v>
      </c>
      <c r="J136" s="9"/>
      <c r="K136" s="8" t="s">
        <v>2398</v>
      </c>
      <c r="L136" s="9" t="str">
        <f aca="false">"https://www.openstreetmap.org/?mlat="&amp;MID(A136,1,9)&amp;"&amp;mlon="&amp;MID(B136,1,8)&amp;"#map=18/"&amp;MID(A136,1,9)&amp;"/"&amp;MID(B136,1,8)</f>
        <v>https://www.openstreetmap.org/?mlat=53.101759&amp;mlon=8.898107#map=18/53.101759/8.898107</v>
      </c>
      <c r="M136" s="9" t="str">
        <f aca="false">"https://opentopomap.org/#marker=17/"&amp;MID(A136,1,9)&amp;"/"&amp;MID(B136,1,8)</f>
        <v>https://opentopomap.org/#marker=17/53.101759/8.898107</v>
      </c>
    </row>
    <row r="137" customFormat="false" ht="14.15" hidden="false" customHeight="true" outlineLevel="0" collapsed="false">
      <c r="A137" s="8" t="s">
        <v>937</v>
      </c>
      <c r="B137" s="8" t="s">
        <v>938</v>
      </c>
      <c r="C137" s="15" t="s">
        <v>939</v>
      </c>
      <c r="D137" s="9" t="str">
        <f aca="false">"Rockwinkel "&amp;F137</f>
        <v>Rockwinkel 1i</v>
      </c>
      <c r="E137" s="9" t="str">
        <f aca="false">G137&amp;", "&amp;H137&amp;", "&amp;I137</f>
        <v>Denker, Fr., Arbeiter</v>
      </c>
      <c r="F137" s="16" t="s">
        <v>940</v>
      </c>
      <c r="G137" s="9" t="s">
        <v>941</v>
      </c>
      <c r="H137" s="9" t="s">
        <v>130</v>
      </c>
      <c r="I137" s="9" t="s">
        <v>94</v>
      </c>
      <c r="J137" s="9"/>
      <c r="K137" s="8" t="s">
        <v>942</v>
      </c>
      <c r="L137" s="9" t="str">
        <f aca="false">"https://www.openstreetmap.org/?mlat="&amp;MID(A137,1,9)&amp;"&amp;mlon="&amp;MID(B137,1,8)&amp;"#map=18/"&amp;MID(A137,1,9)&amp;"/"&amp;MID(B137,1,8)</f>
        <v>https://www.openstreetmap.org/?mlat=53.09826&amp;mlon=8.905394#map=18/53.09826/8.905394</v>
      </c>
      <c r="M137" s="9" t="str">
        <f aca="false">"https://opentopomap.org/#marker=17/"&amp;MID(A137,1,9)&amp;"/"&amp;MID(B137,1,8)</f>
        <v>https://opentopomap.org/#marker=17/53.09826/8.905394</v>
      </c>
    </row>
    <row r="138" customFormat="false" ht="14.15" hidden="false" customHeight="true" outlineLevel="0" collapsed="false">
      <c r="A138" s="8" t="s">
        <v>2342</v>
      </c>
      <c r="B138" s="8" t="s">
        <v>2343</v>
      </c>
      <c r="C138" s="15" t="s">
        <v>2344</v>
      </c>
      <c r="D138" s="9" t="str">
        <f aca="false">"Rockwinkel "&amp;F138</f>
        <v>Rockwinkel 133</v>
      </c>
      <c r="E138" s="9" t="str">
        <f aca="false">G138&amp;", "&amp;H138&amp;", "&amp;I138</f>
        <v>Denker, Fritz, Bahnwärter a. D.</v>
      </c>
      <c r="F138" s="16" t="n">
        <v>133</v>
      </c>
      <c r="G138" s="9" t="s">
        <v>941</v>
      </c>
      <c r="H138" s="9" t="s">
        <v>506</v>
      </c>
      <c r="I138" s="9" t="s">
        <v>1506</v>
      </c>
      <c r="J138" s="9"/>
      <c r="K138" s="8" t="s">
        <v>2345</v>
      </c>
      <c r="L138" s="9" t="str">
        <f aca="false">"https://www.openstreetmap.org/?mlat="&amp;MID(A138,1,9)&amp;"&amp;mlon="&amp;MID(B138,1,8)&amp;"#map=18/"&amp;MID(A138,1,9)&amp;"/"&amp;MID(B138,1,8)</f>
        <v>https://www.openstreetmap.org/?mlat=53.101165&amp;mlon=8.902136#map=18/53.101165/8.902136</v>
      </c>
      <c r="M138" s="9" t="str">
        <f aca="false">"https://opentopomap.org/#marker=17/"&amp;MID(A138,1,9)&amp;"/"&amp;MID(B138,1,8)</f>
        <v>https://opentopomap.org/#marker=17/53.101165/8.902136</v>
      </c>
    </row>
    <row r="139" customFormat="false" ht="14.15" hidden="false" customHeight="true" outlineLevel="0" collapsed="false">
      <c r="A139" s="8" t="s">
        <v>2253</v>
      </c>
      <c r="B139" s="8" t="s">
        <v>2254</v>
      </c>
      <c r="C139" s="15" t="s">
        <v>2255</v>
      </c>
      <c r="D139" s="9" t="str">
        <f aca="false">"Rockwinkel "&amp;F139</f>
        <v>Rockwinkel 123</v>
      </c>
      <c r="E139" s="9" t="str">
        <f aca="false">G139&amp;", "&amp;H139&amp;", "&amp;I139</f>
        <v>Denker, Herm., Arbeiter</v>
      </c>
      <c r="F139" s="16" t="n">
        <v>123</v>
      </c>
      <c r="G139" s="9" t="s">
        <v>941</v>
      </c>
      <c r="H139" s="9" t="s">
        <v>409</v>
      </c>
      <c r="I139" s="9" t="s">
        <v>94</v>
      </c>
      <c r="J139" s="9"/>
      <c r="K139" s="8" t="s">
        <v>2256</v>
      </c>
      <c r="L139" s="9" t="str">
        <f aca="false">"https://www.openstreetmap.org/?mlat="&amp;MID(A139,1,9)&amp;"&amp;mlon="&amp;MID(B139,1,8)&amp;"#map=18/"&amp;MID(A139,1,9)&amp;"/"&amp;MID(B139,1,8)</f>
        <v>https://www.openstreetmap.org/?mlat=53.101143&amp;mlon=8.905601#map=18/53.101143/8.905601</v>
      </c>
      <c r="M139" s="9" t="str">
        <f aca="false">"https://opentopomap.org/#marker=17/"&amp;MID(A139,1,9)&amp;"/"&amp;MID(B139,1,8)</f>
        <v>https://opentopomap.org/#marker=17/53.101143/8.905601</v>
      </c>
    </row>
    <row r="140" customFormat="false" ht="14.15" hidden="false" customHeight="true" outlineLevel="0" collapsed="false">
      <c r="A140" s="8" t="s">
        <v>2248</v>
      </c>
      <c r="B140" s="8" t="s">
        <v>2249</v>
      </c>
      <c r="C140" s="15" t="s">
        <v>2250</v>
      </c>
      <c r="D140" s="9" t="str">
        <f aca="false">"Rockwinkel "&amp;F140</f>
        <v>Rockwinkel 122</v>
      </c>
      <c r="E140" s="9" t="str">
        <f aca="false">G140&amp;", "&amp;H140&amp;", "&amp;I140</f>
        <v>Denker, Joh., Arbeiter</v>
      </c>
      <c r="F140" s="16" t="n">
        <v>122</v>
      </c>
      <c r="G140" s="9" t="s">
        <v>941</v>
      </c>
      <c r="H140" s="9" t="s">
        <v>143</v>
      </c>
      <c r="I140" s="9" t="s">
        <v>94</v>
      </c>
      <c r="J140" s="9"/>
      <c r="K140" s="8" t="s">
        <v>2251</v>
      </c>
      <c r="L140" s="9" t="str">
        <f aca="false">"https://www.openstreetmap.org/?mlat="&amp;MID(A140,1,9)&amp;"&amp;mlon="&amp;MID(B140,1,8)&amp;"#map=18/"&amp;MID(A140,1,9)&amp;"/"&amp;MID(B140,1,8)</f>
        <v>https://www.openstreetmap.org/?mlat=53.101175&amp;mlon=8.905917#map=18/53.101175/8.905917</v>
      </c>
      <c r="M140" s="9" t="str">
        <f aca="false">"https://opentopomap.org/#marker=17/"&amp;MID(A140,1,9)&amp;"/"&amp;MID(B140,1,8)</f>
        <v>https://opentopomap.org/#marker=17/53.101175/8.905917</v>
      </c>
    </row>
    <row r="141" customFormat="false" ht="14.15" hidden="false" customHeight="true" outlineLevel="0" collapsed="false">
      <c r="A141" s="8" t="s">
        <v>2330</v>
      </c>
      <c r="B141" s="8" t="s">
        <v>2331</v>
      </c>
      <c r="C141" s="15" t="s">
        <v>2332</v>
      </c>
      <c r="D141" s="9" t="str">
        <f aca="false">"Rockwinkel "&amp;F141</f>
        <v>Rockwinkel 131</v>
      </c>
      <c r="E141" s="9" t="str">
        <f aca="false">G141&amp;", "&amp;H141&amp;", "&amp;I141</f>
        <v>Denker, Stephan, Arbeiter</v>
      </c>
      <c r="F141" s="16" t="n">
        <v>131</v>
      </c>
      <c r="G141" s="9" t="s">
        <v>941</v>
      </c>
      <c r="H141" s="9" t="s">
        <v>2333</v>
      </c>
      <c r="I141" s="9" t="s">
        <v>94</v>
      </c>
      <c r="J141" s="9"/>
      <c r="K141" s="8" t="s">
        <v>2334</v>
      </c>
      <c r="L141" s="9" t="str">
        <f aca="false">"https://www.openstreetmap.org/?mlat="&amp;MID(A141,1,9)&amp;"&amp;mlon="&amp;MID(B141,1,8)&amp;"#map=18/"&amp;MID(A141,1,9)&amp;"/"&amp;MID(B141,1,8)</f>
        <v>https://www.openstreetmap.org/?mlat=53.100833&amp;mlon=8.902175#map=18/53.100833/8.902175</v>
      </c>
      <c r="M141" s="9" t="str">
        <f aca="false">"https://opentopomap.org/#marker=17/"&amp;MID(A141,1,9)&amp;"/"&amp;MID(B141,1,8)</f>
        <v>https://opentopomap.org/#marker=17/53.100833/8.902175</v>
      </c>
    </row>
    <row r="142" customFormat="false" ht="14.15" hidden="false" customHeight="true" outlineLevel="0" collapsed="false">
      <c r="A142" s="8" t="s">
        <v>958</v>
      </c>
      <c r="B142" s="8" t="s">
        <v>959</v>
      </c>
      <c r="C142" s="15" t="s">
        <v>960</v>
      </c>
      <c r="D142" s="9" t="str">
        <f aca="false">"Rockwinkel "&amp;F142</f>
        <v>Rockwinkel 2a</v>
      </c>
      <c r="E142" s="9" t="str">
        <f aca="false">G142&amp;", "&amp;H142&amp;", "&amp;I142</f>
        <v>Depken, Wilh., Gärtnerei</v>
      </c>
      <c r="F142" s="16" t="s">
        <v>134</v>
      </c>
      <c r="G142" s="9" t="s">
        <v>963</v>
      </c>
      <c r="H142" s="9" t="s">
        <v>216</v>
      </c>
      <c r="I142" s="9" t="s">
        <v>964</v>
      </c>
      <c r="J142" s="9"/>
      <c r="K142" s="8" t="s">
        <v>962</v>
      </c>
      <c r="L142" s="9" t="str">
        <f aca="false">"https://www.openstreetmap.org/?mlat="&amp;MID(A142,1,9)&amp;"&amp;mlon="&amp;MID(B142,1,8)&amp;"#map=18/"&amp;MID(A142,1,9)&amp;"/"&amp;MID(B142,1,8)</f>
        <v>https://www.openstreetmap.org/?mlat=53.097565&amp;mlon=8.906295#map=18/53.097565/8.906295</v>
      </c>
      <c r="M142" s="9" t="str">
        <f aca="false">"https://opentopomap.org/#marker=17/"&amp;MID(A142,1,9)&amp;"/"&amp;MID(B142,1,8)</f>
        <v>https://opentopomap.org/#marker=17/53.097565/8.906295</v>
      </c>
    </row>
    <row r="143" customFormat="false" ht="14.15" hidden="false" customHeight="true" outlineLevel="0" collapsed="false">
      <c r="A143" s="8" t="s">
        <v>1690</v>
      </c>
      <c r="B143" s="8" t="s">
        <v>1691</v>
      </c>
      <c r="C143" s="15" t="s">
        <v>1692</v>
      </c>
      <c r="D143" s="9" t="str">
        <f aca="false">"Rockwinkel "&amp;F143</f>
        <v>Rockwinkel 77</v>
      </c>
      <c r="E143" s="9" t="str">
        <f aca="false">G143&amp;", "&amp;H143&amp;", "&amp;I143</f>
        <v>Diecke, Gerh., Kolonialwarenhändler</v>
      </c>
      <c r="F143" s="16" t="n">
        <v>77</v>
      </c>
      <c r="G143" s="9" t="s">
        <v>1693</v>
      </c>
      <c r="H143" s="9" t="s">
        <v>123</v>
      </c>
      <c r="I143" s="9" t="s">
        <v>546</v>
      </c>
      <c r="J143" s="9" t="s">
        <v>547</v>
      </c>
      <c r="K143" s="8" t="s">
        <v>1694</v>
      </c>
      <c r="L143" s="9" t="str">
        <f aca="false">"https://www.openstreetmap.org/?mlat="&amp;MID(A143,1,9)&amp;"&amp;mlon="&amp;MID(B143,1,8)&amp;"#map=18/"&amp;MID(A143,1,9)&amp;"/"&amp;MID(B143,1,8)</f>
        <v>https://www.openstreetmap.org/?mlat=53.084136&amp;mlon=8.941122#map=18/53.084136/8.941122</v>
      </c>
      <c r="M143" s="9" t="str">
        <f aca="false">"https://opentopomap.org/#marker=17/"&amp;MID(A143,1,9)&amp;"/"&amp;MID(B143,1,8)</f>
        <v>https://opentopomap.org/#marker=17/53.084136/8.941122</v>
      </c>
    </row>
    <row r="144" customFormat="false" ht="14.15" hidden="false" customHeight="true" outlineLevel="0" collapsed="false">
      <c r="A144" s="8" t="s">
        <v>1296</v>
      </c>
      <c r="B144" s="8" t="s">
        <v>1297</v>
      </c>
      <c r="C144" s="17" t="s">
        <v>1298</v>
      </c>
      <c r="D144" s="9" t="str">
        <f aca="false">"Rockwinkel "&amp;F144</f>
        <v>Rockwinkel 29</v>
      </c>
      <c r="E144" s="9" t="str">
        <f aca="false">G144&amp;", "&amp;H144&amp;", "&amp;I144</f>
        <v>Dierks, Joh. jun., Fahrradhändler</v>
      </c>
      <c r="F144" s="16" t="n">
        <v>29</v>
      </c>
      <c r="G144" s="9" t="s">
        <v>1299</v>
      </c>
      <c r="H144" s="9" t="s">
        <v>1300</v>
      </c>
      <c r="I144" s="9" t="s">
        <v>1301</v>
      </c>
      <c r="J144" s="9"/>
      <c r="K144" s="8" t="s">
        <v>1302</v>
      </c>
      <c r="L144" s="9" t="str">
        <f aca="false">"https://www.openstreetmap.org/?mlat="&amp;MID(A144,1,9)&amp;"&amp;mlon="&amp;MID(B144,1,8)&amp;"#map=18/"&amp;MID(A144,1,9)&amp;"/"&amp;MID(B144,1,8)</f>
        <v>https://www.openstreetmap.org/?mlat=53.079944&amp;mlon=8.939924#map=18/53.079944/8.939924</v>
      </c>
      <c r="M144" s="9" t="str">
        <f aca="false">"https://opentopomap.org/#marker=17/"&amp;MID(A144,1,9)&amp;"/"&amp;MID(B144,1,8)</f>
        <v>https://opentopomap.org/#marker=17/53.079944/8.939924</v>
      </c>
    </row>
    <row r="145" customFormat="false" ht="14.15" hidden="false" customHeight="true" outlineLevel="0" collapsed="false">
      <c r="A145" s="8" t="s">
        <v>1296</v>
      </c>
      <c r="B145" s="8" t="s">
        <v>1297</v>
      </c>
      <c r="C145" s="17" t="s">
        <v>1298</v>
      </c>
      <c r="D145" s="9" t="str">
        <f aca="false">"Rockwinkel "&amp;F145</f>
        <v>Rockwinkel 29</v>
      </c>
      <c r="E145" s="9" t="str">
        <f aca="false">G145&amp;", "&amp;H145&amp;", "&amp;I145</f>
        <v>Dierks, Johann, Schmied</v>
      </c>
      <c r="F145" s="16" t="n">
        <v>29</v>
      </c>
      <c r="G145" s="9" t="s">
        <v>1299</v>
      </c>
      <c r="H145" s="9" t="s">
        <v>317</v>
      </c>
      <c r="I145" s="9" t="s">
        <v>1303</v>
      </c>
      <c r="J145" s="9"/>
      <c r="K145" s="8" t="s">
        <v>1302</v>
      </c>
      <c r="L145" s="9" t="str">
        <f aca="false">"https://www.openstreetmap.org/?mlat="&amp;MID(A145,1,9)&amp;"&amp;mlon="&amp;MID(B145,1,8)&amp;"#map=18/"&amp;MID(A145,1,9)&amp;"/"&amp;MID(B145,1,8)</f>
        <v>https://www.openstreetmap.org/?mlat=53.079944&amp;mlon=8.939924#map=18/53.079944/8.939924</v>
      </c>
      <c r="M145" s="9" t="str">
        <f aca="false">"https://opentopomap.org/#marker=17/"&amp;MID(A145,1,9)&amp;"/"&amp;MID(B145,1,8)</f>
        <v>https://opentopomap.org/#marker=17/53.079944/8.939924</v>
      </c>
    </row>
    <row r="146" customFormat="false" ht="14.15" hidden="false" customHeight="true" outlineLevel="0" collapsed="false">
      <c r="A146" s="8" t="s">
        <v>1577</v>
      </c>
      <c r="B146" s="8" t="s">
        <v>1578</v>
      </c>
      <c r="C146" s="15" t="s">
        <v>1579</v>
      </c>
      <c r="D146" s="9" t="str">
        <f aca="false">"Rockwinkel "&amp;F146</f>
        <v>Rockwinkel 62a</v>
      </c>
      <c r="E146" s="9" t="str">
        <f aca="false">G146&amp;", "&amp;H146&amp;", "&amp;I146</f>
        <v>Döding, W., Arbeiter</v>
      </c>
      <c r="F146" s="16" t="s">
        <v>674</v>
      </c>
      <c r="G146" s="9" t="s">
        <v>1580</v>
      </c>
      <c r="H146" s="9" t="s">
        <v>559</v>
      </c>
      <c r="I146" s="9" t="s">
        <v>94</v>
      </c>
      <c r="J146" s="9"/>
      <c r="K146" s="8" t="s">
        <v>1581</v>
      </c>
      <c r="L146" s="9" t="str">
        <f aca="false">"https://www.openstreetmap.org/?mlat="&amp;MID(A146,1,9)&amp;"&amp;mlon="&amp;MID(B146,1,8)&amp;"#map=18/"&amp;MID(A146,1,9)&amp;"/"&amp;MID(B146,1,8)</f>
        <v>https://www.openstreetmap.org/?mlat=53.082942&amp;mlon=8.944682#map=18/53.082942/8.944682</v>
      </c>
      <c r="M146" s="9" t="str">
        <f aca="false">"https://opentopomap.org/#marker=17/"&amp;MID(A146,1,9)&amp;"/"&amp;MID(B146,1,8)</f>
        <v>https://opentopomap.org/#marker=17/53.082942/8.944682</v>
      </c>
    </row>
    <row r="147" customFormat="false" ht="14.15" hidden="false" customHeight="true" outlineLevel="0" collapsed="false">
      <c r="A147" s="8" t="s">
        <v>1465</v>
      </c>
      <c r="B147" s="8" t="s">
        <v>1466</v>
      </c>
      <c r="C147" s="15" t="s">
        <v>1467</v>
      </c>
      <c r="D147" s="9" t="str">
        <f aca="false">"Rockwinkel "&amp;F147</f>
        <v>Rockwinkel 50</v>
      </c>
      <c r="E147" s="9" t="str">
        <f aca="false">G147&amp;", "&amp;H147&amp;", "&amp;I147</f>
        <v>Döhle, Aug., Zimmermann</v>
      </c>
      <c r="F147" s="16" t="n">
        <v>50</v>
      </c>
      <c r="G147" s="9" t="s">
        <v>499</v>
      </c>
      <c r="H147" s="9" t="s">
        <v>533</v>
      </c>
      <c r="I147" s="9" t="s">
        <v>137</v>
      </c>
      <c r="J147" s="9"/>
      <c r="K147" s="8" t="s">
        <v>1468</v>
      </c>
      <c r="L147" s="9" t="str">
        <f aca="false">"https://www.openstreetmap.org/?mlat="&amp;MID(A147,1,9)&amp;"&amp;mlon="&amp;MID(B147,1,8)&amp;"#map=18/"&amp;MID(A147,1,9)&amp;"/"&amp;MID(B147,1,8)</f>
        <v>https://www.openstreetmap.org/?mlat=53.080624&amp;mlon=8.942759#map=18/53.080624/8.942759</v>
      </c>
      <c r="M147" s="9" t="str">
        <f aca="false">"https://opentopomap.org/#marker=17/"&amp;MID(A147,1,9)&amp;"/"&amp;MID(B147,1,8)</f>
        <v>https://opentopomap.org/#marker=17/53.080624/8.942759</v>
      </c>
    </row>
    <row r="148" customFormat="false" ht="14.15" hidden="false" customHeight="true" outlineLevel="0" collapsed="false">
      <c r="A148" s="8" t="s">
        <v>1837</v>
      </c>
      <c r="B148" s="8" t="s">
        <v>1838</v>
      </c>
      <c r="C148" s="15" t="s">
        <v>1839</v>
      </c>
      <c r="D148" s="9" t="str">
        <f aca="false">"Rockwinkel "&amp;F148</f>
        <v>Rockwinkel 87</v>
      </c>
      <c r="E148" s="9" t="str">
        <f aca="false">G148&amp;", "&amp;H148&amp;", "&amp;I148</f>
        <v>Döhle, Berend, Mühlenbesitzer</v>
      </c>
      <c r="F148" s="16" t="n">
        <v>87</v>
      </c>
      <c r="G148" s="9" t="s">
        <v>499</v>
      </c>
      <c r="H148" s="9" t="s">
        <v>786</v>
      </c>
      <c r="I148" s="9" t="s">
        <v>1840</v>
      </c>
      <c r="J148" s="9"/>
      <c r="K148" s="8" t="s">
        <v>1841</v>
      </c>
      <c r="L148" s="9" t="str">
        <f aca="false">"https://www.openstreetmap.org/?mlat="&amp;MID(A148,1,9)&amp;"&amp;mlon="&amp;MID(B148,1,8)&amp;"#map=18/"&amp;MID(A148,1,9)&amp;"/"&amp;MID(B148,1,8)</f>
        <v>https://www.openstreetmap.org/?mlat=53.086367&amp;mlon=8.93601#map=18/53.086367/8.93601</v>
      </c>
      <c r="M148" s="9" t="str">
        <f aca="false">"https://opentopomap.org/#marker=17/"&amp;MID(A148,1,9)&amp;"/"&amp;MID(B148,1,8)</f>
        <v>https://opentopomap.org/#marker=17/53.086367/8.93601</v>
      </c>
    </row>
    <row r="149" customFormat="false" ht="14.15" hidden="false" customHeight="true" outlineLevel="0" collapsed="false">
      <c r="A149" s="8" t="s">
        <v>723</v>
      </c>
      <c r="B149" s="8" t="s">
        <v>724</v>
      </c>
      <c r="C149" s="15" t="s">
        <v>725</v>
      </c>
      <c r="D149" s="9" t="str">
        <f aca="false">"Oberneuland "&amp;F149</f>
        <v>Oberneuland 70</v>
      </c>
      <c r="E149" s="9" t="str">
        <f aca="false">G149&amp;", "&amp;H149&amp;", "&amp;I149</f>
        <v>Döhle, Claus, Maurer</v>
      </c>
      <c r="F149" s="16" t="n">
        <v>70</v>
      </c>
      <c r="G149" s="9" t="s">
        <v>499</v>
      </c>
      <c r="H149" s="9" t="s">
        <v>726</v>
      </c>
      <c r="I149" s="9" t="s">
        <v>727</v>
      </c>
      <c r="J149" s="9"/>
      <c r="K149" s="8" t="s">
        <v>728</v>
      </c>
      <c r="L149" s="9" t="str">
        <f aca="false">"https://www.openstreetmap.org/?mlat="&amp;MID(A149,1,9)&amp;"&amp;mlon="&amp;MID(B149,1,8)&amp;"#map=18/"&amp;MID(A149,1,9)&amp;"/"&amp;MID(B149,1,8)</f>
        <v>https://www.openstreetmap.org/?mlat=53.08627&amp;mlon=8.944455#map=18/53.08627/8.944455</v>
      </c>
      <c r="M149" s="9" t="str">
        <f aca="false">"https://opentopomap.org/#marker=17/"&amp;MID(A149,1,9)&amp;"/"&amp;MID(B149,1,8)</f>
        <v>https://opentopomap.org/#marker=17/53.08627/8.944455</v>
      </c>
    </row>
    <row r="150" customFormat="false" ht="14.15" hidden="false" customHeight="true" outlineLevel="0" collapsed="false">
      <c r="A150" s="8" t="s">
        <v>496</v>
      </c>
      <c r="B150" s="8" t="s">
        <v>497</v>
      </c>
      <c r="C150" s="15" t="s">
        <v>498</v>
      </c>
      <c r="D150" s="9" t="str">
        <f aca="false">"Oberneuland "&amp;F150</f>
        <v>Oberneuland 44</v>
      </c>
      <c r="E150" s="9" t="str">
        <f aca="false">G150&amp;", "&amp;H150&amp;", "&amp;I150</f>
        <v>Döhle, Friedr., Landmann</v>
      </c>
      <c r="F150" s="16" t="n">
        <v>44</v>
      </c>
      <c r="G150" s="9" t="s">
        <v>499</v>
      </c>
      <c r="H150" s="9" t="s">
        <v>483</v>
      </c>
      <c r="I150" s="9" t="s">
        <v>164</v>
      </c>
      <c r="J150" s="9"/>
      <c r="K150" s="8" t="s">
        <v>500</v>
      </c>
      <c r="L150" s="9" t="str">
        <f aca="false">"https://www.openstreetmap.org/?mlat="&amp;MID(A150,1,9)&amp;"&amp;mlon="&amp;MID(B150,1,8)&amp;"#map=18/"&amp;MID(A150,1,9)&amp;"/"&amp;MID(B150,1,8)</f>
        <v>https://www.openstreetmap.org/?mlat=53.10235&amp;mlon=8.94735#map=18/53.10235/8.94735</v>
      </c>
      <c r="M150" s="9" t="str">
        <f aca="false">"https://opentopomap.org/#marker=17/"&amp;MID(A150,1,9)&amp;"/"&amp;MID(B150,1,8)</f>
        <v>https://opentopomap.org/#marker=17/53.10235/8.94735</v>
      </c>
    </row>
    <row r="151" customFormat="false" ht="14.15" hidden="false" customHeight="true" outlineLevel="0" collapsed="false">
      <c r="A151" s="8" t="s">
        <v>649</v>
      </c>
      <c r="B151" s="8" t="s">
        <v>650</v>
      </c>
      <c r="C151" s="15" t="s">
        <v>651</v>
      </c>
      <c r="D151" s="9" t="str">
        <f aca="false">"Oberneuland "&amp;F151</f>
        <v>Oberneuland 59</v>
      </c>
      <c r="E151" s="9" t="str">
        <f aca="false">G151&amp;", "&amp;H151&amp;", "&amp;I151</f>
        <v>Döhle, Gottfr., Wwe.</v>
      </c>
      <c r="F151" s="16" t="n">
        <v>59</v>
      </c>
      <c r="G151" s="9" t="s">
        <v>499</v>
      </c>
      <c r="H151" s="9" t="s">
        <v>652</v>
      </c>
      <c r="I151" s="9" t="s">
        <v>91</v>
      </c>
      <c r="J151" s="9"/>
      <c r="K151" s="8" t="s">
        <v>653</v>
      </c>
      <c r="L151" s="9" t="str">
        <f aca="false">"https://www.openstreetmap.org/?mlat="&amp;MID(A151,1,9)&amp;"&amp;mlon="&amp;MID(B151,1,8)&amp;"#map=18/"&amp;MID(A151,1,9)&amp;"/"&amp;MID(B151,1,8)</f>
        <v>https://www.openstreetmap.org/?mlat=53.087224&amp;mlon=8.942079#map=18/53.087224/8.942079</v>
      </c>
      <c r="M151" s="9" t="str">
        <f aca="false">"https://opentopomap.org/#marker=17/"&amp;MID(A151,1,9)&amp;"/"&amp;MID(B151,1,8)</f>
        <v>https://opentopomap.org/#marker=17/53.087224/8.942079</v>
      </c>
    </row>
    <row r="152" customFormat="false" ht="14.15" hidden="false" customHeight="true" outlineLevel="0" collapsed="false">
      <c r="A152" s="8" t="s">
        <v>932</v>
      </c>
      <c r="B152" s="8" t="s">
        <v>933</v>
      </c>
      <c r="C152" s="15" t="s">
        <v>934</v>
      </c>
      <c r="D152" s="9" t="str">
        <f aca="false">"Rockwinkel "&amp;F152</f>
        <v>Rockwinkel 1h</v>
      </c>
      <c r="E152" s="9" t="str">
        <f aca="false">G152&amp;", "&amp;H152&amp;", "&amp;I152</f>
        <v>Döhle, Heinr., Tischler</v>
      </c>
      <c r="F152" s="16" t="s">
        <v>935</v>
      </c>
      <c r="G152" s="9" t="s">
        <v>499</v>
      </c>
      <c r="H152" s="9" t="s">
        <v>102</v>
      </c>
      <c r="I152" s="9" t="s">
        <v>835</v>
      </c>
      <c r="J152" s="9"/>
      <c r="K152" s="8" t="s">
        <v>936</v>
      </c>
      <c r="L152" s="9" t="str">
        <f aca="false">"https://www.openstreetmap.org/?mlat="&amp;MID(A152,1,9)&amp;"&amp;mlon="&amp;MID(B152,1,8)&amp;"#map=18/"&amp;MID(A152,1,9)&amp;"/"&amp;MID(B152,1,8)</f>
        <v>https://www.openstreetmap.org/?mlat=53.098418&amp;mlon=8.904989#map=18/53.098418/8.904989</v>
      </c>
      <c r="M152" s="9" t="str">
        <f aca="false">"https://opentopomap.org/#marker=17/"&amp;MID(A152,1,9)&amp;"/"&amp;MID(B152,1,8)</f>
        <v>https://opentopomap.org/#marker=17/53.098418/8.904989</v>
      </c>
    </row>
    <row r="153" customFormat="false" ht="14.15" hidden="false" customHeight="true" outlineLevel="0" collapsed="false">
      <c r="A153" s="8" t="s">
        <v>1350</v>
      </c>
      <c r="B153" s="8" t="s">
        <v>1351</v>
      </c>
      <c r="C153" s="17" t="s">
        <v>1352</v>
      </c>
      <c r="D153" s="9" t="str">
        <f aca="false">"Rockwinkel "&amp;F153</f>
        <v>Rockwinkel 35</v>
      </c>
      <c r="E153" s="9" t="str">
        <f aca="false">G153&amp;", "&amp;H153&amp;", "&amp;I153</f>
        <v>Döhle, Herm., Zimmermeister</v>
      </c>
      <c r="F153" s="16" t="n">
        <v>35</v>
      </c>
      <c r="G153" s="9" t="s">
        <v>499</v>
      </c>
      <c r="H153" s="9" t="s">
        <v>409</v>
      </c>
      <c r="I153" s="9" t="s">
        <v>1353</v>
      </c>
      <c r="J153" s="9"/>
      <c r="K153" s="8" t="s">
        <v>1354</v>
      </c>
      <c r="L153" s="9" t="str">
        <f aca="false">"https://www.openstreetmap.org/?mlat="&amp;MID(A153,1,9)&amp;"&amp;mlon="&amp;MID(B153,1,8)&amp;"#map=18/"&amp;MID(A153,1,9)&amp;"/"&amp;MID(B153,1,8)</f>
        <v>https://www.openstreetmap.org/?mlat=53.077768&amp;mlon=8.94043#map=18/53.077768/8.94043</v>
      </c>
      <c r="M153" s="9" t="str">
        <f aca="false">"https://opentopomap.org/#marker=17/"&amp;MID(A153,1,9)&amp;"/"&amp;MID(B153,1,8)</f>
        <v>https://opentopomap.org/#marker=17/53.077768/8.94043</v>
      </c>
    </row>
    <row r="154" customFormat="false" ht="14.15" hidden="false" customHeight="true" outlineLevel="0" collapsed="false">
      <c r="A154" s="8" t="s">
        <v>1672</v>
      </c>
      <c r="B154" s="8" t="s">
        <v>1673</v>
      </c>
      <c r="C154" s="15" t="s">
        <v>1674</v>
      </c>
      <c r="D154" s="9" t="str">
        <f aca="false">"Rockwinkel "&amp;F154</f>
        <v>Rockwinkel 74e</v>
      </c>
      <c r="E154" s="9" t="str">
        <f aca="false">G154&amp;", "&amp;H154&amp;", "&amp;I154</f>
        <v>Döhle, Joh., Zimmermann</v>
      </c>
      <c r="F154" s="16" t="s">
        <v>1675</v>
      </c>
      <c r="G154" s="9" t="s">
        <v>499</v>
      </c>
      <c r="H154" s="9" t="s">
        <v>143</v>
      </c>
      <c r="I154" s="9" t="s">
        <v>137</v>
      </c>
      <c r="J154" s="9"/>
      <c r="K154" s="8" t="s">
        <v>1676</v>
      </c>
      <c r="L154" s="9" t="str">
        <f aca="false">"https://www.openstreetmap.org/?mlat="&amp;MID(A154,1,9)&amp;"&amp;mlon="&amp;MID(B154,1,8)&amp;"#map=18/"&amp;MID(A154,1,9)&amp;"/"&amp;MID(B154,1,8)</f>
        <v>https://www.openstreetmap.org/?mlat=53.084077&amp;mlon=8.940052#map=18/53.084077/8.940052</v>
      </c>
      <c r="M154" s="9" t="str">
        <f aca="false">"https://opentopomap.org/#marker=17/"&amp;MID(A154,1,9)&amp;"/"&amp;MID(B154,1,8)</f>
        <v>https://opentopomap.org/#marker=17/53.084077/8.940052</v>
      </c>
    </row>
    <row r="155" customFormat="false" ht="14.15" hidden="false" customHeight="true" outlineLevel="0" collapsed="false">
      <c r="A155" s="8" t="s">
        <v>1329</v>
      </c>
      <c r="B155" s="8" t="s">
        <v>1330</v>
      </c>
      <c r="C155" s="17" t="s">
        <v>1331</v>
      </c>
      <c r="D155" s="9" t="str">
        <f aca="false">"Rockwinkel "&amp;F155</f>
        <v>Rockwinkel 32b</v>
      </c>
      <c r="E155" s="9" t="str">
        <f aca="false">G155&amp;", "&amp;H155&amp;", "&amp;I155</f>
        <v>Döhle, Johann, Arbeiter</v>
      </c>
      <c r="F155" s="16" t="s">
        <v>1332</v>
      </c>
      <c r="G155" s="9" t="s">
        <v>499</v>
      </c>
      <c r="H155" s="9" t="s">
        <v>317</v>
      </c>
      <c r="I155" s="9" t="s">
        <v>94</v>
      </c>
      <c r="J155" s="9"/>
      <c r="K155" s="8" t="s">
        <v>1333</v>
      </c>
      <c r="L155" s="9" t="str">
        <f aca="false">"https://www.openstreetmap.org/?mlat="&amp;MID(A155,1,9)&amp;"&amp;mlon="&amp;MID(B155,1,8)&amp;"#map=18/"&amp;MID(A155,1,9)&amp;"/"&amp;MID(B155,1,8)</f>
        <v>https://www.openstreetmap.org/?mlat=53.078741&amp;mlon=8.940409#map=18/53.078741/8.940409</v>
      </c>
      <c r="M155" s="9" t="str">
        <f aca="false">"https://opentopomap.org/#marker=17/"&amp;MID(A155,1,9)&amp;"/"&amp;MID(B155,1,8)</f>
        <v>https://opentopomap.org/#marker=17/53.078741/8.940409</v>
      </c>
    </row>
    <row r="156" customFormat="false" ht="14.15" hidden="false" customHeight="true" outlineLevel="0" collapsed="false">
      <c r="A156" s="8" t="s">
        <v>496</v>
      </c>
      <c r="B156" s="8" t="s">
        <v>497</v>
      </c>
      <c r="C156" s="15" t="s">
        <v>498</v>
      </c>
      <c r="D156" s="9" t="str">
        <f aca="false">"Oberneuland "&amp;F156</f>
        <v>Oberneuland 44</v>
      </c>
      <c r="E156" s="9" t="str">
        <f aca="false">G156&amp;", "&amp;H156&amp;", "&amp;I156</f>
        <v>Döhle, Martin, Landmann</v>
      </c>
      <c r="F156" s="16" t="n">
        <v>44</v>
      </c>
      <c r="G156" s="9" t="s">
        <v>499</v>
      </c>
      <c r="H156" s="9" t="s">
        <v>501</v>
      </c>
      <c r="I156" s="9" t="s">
        <v>164</v>
      </c>
      <c r="J156" s="9"/>
      <c r="K156" s="8" t="s">
        <v>500</v>
      </c>
      <c r="L156" s="9" t="str">
        <f aca="false">"https://www.openstreetmap.org/?mlat="&amp;MID(A156,1,9)&amp;"&amp;mlon="&amp;MID(B156,1,8)&amp;"#map=18/"&amp;MID(A156,1,9)&amp;"/"&amp;MID(B156,1,8)</f>
        <v>https://www.openstreetmap.org/?mlat=53.10235&amp;mlon=8.94735#map=18/53.10235/8.94735</v>
      </c>
      <c r="M156" s="9" t="str">
        <f aca="false">"https://opentopomap.org/#marker=17/"&amp;MID(A156,1,9)&amp;"/"&amp;MID(B156,1,8)</f>
        <v>https://opentopomap.org/#marker=17/53.10235/8.94735</v>
      </c>
    </row>
    <row r="157" customFormat="false" ht="14.15" hidden="false" customHeight="true" outlineLevel="0" collapsed="false">
      <c r="A157" s="8" t="s">
        <v>798</v>
      </c>
      <c r="B157" s="8" t="s">
        <v>799</v>
      </c>
      <c r="C157" s="15" t="s">
        <v>800</v>
      </c>
      <c r="D157" s="9" t="str">
        <f aca="false">"Oberneuland "&amp;F157</f>
        <v>Oberneuland 81</v>
      </c>
      <c r="E157" s="9" t="str">
        <f aca="false">G157&amp;", "&amp;H157&amp;", "&amp;I157</f>
        <v>Döhle, Matthias, Landmann</v>
      </c>
      <c r="F157" s="16" t="n">
        <v>81</v>
      </c>
      <c r="G157" s="9" t="s">
        <v>499</v>
      </c>
      <c r="H157" s="9" t="s">
        <v>801</v>
      </c>
      <c r="I157" s="9" t="s">
        <v>164</v>
      </c>
      <c r="J157" s="9"/>
      <c r="K157" s="8" t="s">
        <v>802</v>
      </c>
      <c r="L157" s="9" t="str">
        <f aca="false">"https://www.openstreetmap.org/?mlat="&amp;MID(A157,1,9)&amp;"&amp;mlon="&amp;MID(B157,1,8)&amp;"#map=18/"&amp;MID(A157,1,9)&amp;"/"&amp;MID(B157,1,8)</f>
        <v>https://www.openstreetmap.org/?mlat=53.091423&amp;mlon=8.950515#map=18/53.091423/8.950515</v>
      </c>
      <c r="M157" s="9" t="str">
        <f aca="false">"https://opentopomap.org/#marker=17/"&amp;MID(A157,1,9)&amp;"/"&amp;MID(B157,1,8)</f>
        <v>https://opentopomap.org/#marker=17/53.091423/8.950515</v>
      </c>
    </row>
    <row r="158" customFormat="false" ht="14.15" hidden="false" customHeight="true" outlineLevel="0" collapsed="false">
      <c r="A158" s="8" t="s">
        <v>1437</v>
      </c>
      <c r="B158" s="8" t="s">
        <v>1438</v>
      </c>
      <c r="C158" s="15" t="s">
        <v>1439</v>
      </c>
      <c r="D158" s="9" t="str">
        <f aca="false">"Rockwinkel "&amp;F158</f>
        <v>Rockwinkel 45a</v>
      </c>
      <c r="E158" s="9" t="str">
        <f aca="false">G158&amp;", "&amp;H158&amp;", "&amp;I158</f>
        <v>Döhle, Wilh., Wwe.</v>
      </c>
      <c r="F158" s="16" t="s">
        <v>1440</v>
      </c>
      <c r="G158" s="9" t="s">
        <v>499</v>
      </c>
      <c r="H158" s="9" t="s">
        <v>216</v>
      </c>
      <c r="I158" s="9" t="s">
        <v>91</v>
      </c>
      <c r="J158" s="9"/>
      <c r="K158" s="8" t="s">
        <v>1441</v>
      </c>
      <c r="L158" s="9" t="str">
        <f aca="false">"https://www.openstreetmap.org/?mlat="&amp;MID(A158,1,9)&amp;"&amp;mlon="&amp;MID(B158,1,8)&amp;"#map=18/"&amp;MID(A158,1,9)&amp;"/"&amp;MID(B158,1,8)</f>
        <v>https://www.openstreetmap.org/?mlat=53.078131&amp;mlon=8.944112#map=18/53.078131/8.944112</v>
      </c>
      <c r="M158" s="9" t="str">
        <f aca="false">"https://opentopomap.org/#marker=17/"&amp;MID(A158,1,9)&amp;"/"&amp;MID(B158,1,8)</f>
        <v>https://opentopomap.org/#marker=17/53.078131/8.944112</v>
      </c>
    </row>
    <row r="159" customFormat="false" ht="14.15" hidden="false" customHeight="true" outlineLevel="0" collapsed="false">
      <c r="A159" s="8" t="s">
        <v>1407</v>
      </c>
      <c r="B159" s="8" t="s">
        <v>1408</v>
      </c>
      <c r="C159" s="15" t="s">
        <v>1409</v>
      </c>
      <c r="D159" s="9" t="str">
        <f aca="false">"Rockwinkel "&amp;F159</f>
        <v>Rockwinkel 41</v>
      </c>
      <c r="E159" s="9" t="str">
        <f aca="false">G159&amp;", "&amp;H159&amp;", "&amp;I159</f>
        <v>Dohrmann, A., Arbeiter</v>
      </c>
      <c r="F159" s="16" t="n">
        <v>41</v>
      </c>
      <c r="G159" s="9" t="s">
        <v>1410</v>
      </c>
      <c r="H159" s="9" t="s">
        <v>256</v>
      </c>
      <c r="I159" s="9" t="s">
        <v>94</v>
      </c>
      <c r="J159" s="9"/>
      <c r="K159" s="8" t="s">
        <v>1411</v>
      </c>
      <c r="L159" s="9" t="str">
        <f aca="false">"https://www.openstreetmap.org/?mlat="&amp;MID(A159,1,9)&amp;"&amp;mlon="&amp;MID(B159,1,8)&amp;"#map=18/"&amp;MID(A159,1,9)&amp;"/"&amp;MID(B159,1,8)</f>
        <v>https://www.openstreetmap.org/?mlat=53.06128&amp;mlon=8.92194#map=18/53.06128/8.92194</v>
      </c>
      <c r="M159" s="9" t="str">
        <f aca="false">"https://opentopomap.org/#marker=17/"&amp;MID(A159,1,9)&amp;"/"&amp;MID(B159,1,8)</f>
        <v>https://opentopomap.org/#marker=17/53.06128/8.92194</v>
      </c>
    </row>
    <row r="160" customFormat="false" ht="14.15" hidden="false" customHeight="true" outlineLevel="0" collapsed="false">
      <c r="A160" s="8" t="s">
        <v>1446</v>
      </c>
      <c r="B160" s="8" t="s">
        <v>1447</v>
      </c>
      <c r="C160" s="15" t="s">
        <v>1448</v>
      </c>
      <c r="D160" s="9" t="str">
        <f aca="false">"Rockwinkel "&amp;F160</f>
        <v>Rockwinkel 47</v>
      </c>
      <c r="E160" s="9" t="str">
        <f aca="false">G160&amp;", "&amp;H160&amp;", "&amp;I160</f>
        <v>Dohrmann, H., Arbeiter</v>
      </c>
      <c r="F160" s="16" t="n">
        <v>47</v>
      </c>
      <c r="G160" s="9" t="s">
        <v>1410</v>
      </c>
      <c r="H160" s="9" t="s">
        <v>109</v>
      </c>
      <c r="I160" s="9" t="s">
        <v>94</v>
      </c>
      <c r="J160" s="9"/>
      <c r="K160" s="8" t="s">
        <v>1449</v>
      </c>
      <c r="L160" s="9" t="str">
        <f aca="false">"https://www.openstreetmap.org/?mlat="&amp;MID(A160,1,9)&amp;"&amp;mlon="&amp;MID(B160,1,8)&amp;"#map=18/"&amp;MID(A160,1,9)&amp;"/"&amp;MID(B160,1,8)</f>
        <v>https://www.openstreetmap.org/?mlat=53.07856&amp;mlon=8.941008#map=18/53.07856/8.941008</v>
      </c>
      <c r="M160" s="9" t="str">
        <f aca="false">"https://opentopomap.org/#marker=17/"&amp;MID(A160,1,9)&amp;"/"&amp;MID(B160,1,8)</f>
        <v>https://opentopomap.org/#marker=17/53.07856/8.941008</v>
      </c>
    </row>
    <row r="161" customFormat="false" ht="14.15" hidden="false" customHeight="true" outlineLevel="0" collapsed="false">
      <c r="A161" s="8" t="s">
        <v>252</v>
      </c>
      <c r="B161" s="8" t="s">
        <v>253</v>
      </c>
      <c r="C161" s="15" t="s">
        <v>254</v>
      </c>
      <c r="D161" s="9" t="str">
        <f aca="false">"Oberneuland "&amp;F161</f>
        <v>Oberneuland 15</v>
      </c>
      <c r="E161" s="9" t="str">
        <f aca="false">G161&amp;", "&amp;H161&amp;", "&amp;I161</f>
        <v>Dunker, A., Lehrer</v>
      </c>
      <c r="F161" s="16" t="n">
        <v>15</v>
      </c>
      <c r="G161" s="9" t="s">
        <v>255</v>
      </c>
      <c r="H161" s="9" t="s">
        <v>256</v>
      </c>
      <c r="I161" s="9" t="s">
        <v>257</v>
      </c>
      <c r="J161" s="9"/>
      <c r="K161" s="8" t="s">
        <v>258</v>
      </c>
      <c r="L161" s="9" t="str">
        <f aca="false">"https://www.openstreetmap.org/?mlat="&amp;MID(A161,1,9)&amp;"&amp;mlon="&amp;MID(B161,1,8)&amp;"#map=18/"&amp;MID(A161,1,9)&amp;"/"&amp;MID(B161,1,8)</f>
        <v>https://www.openstreetmap.org/?mlat=53.102377&amp;mlon=8.913274#map=18/53.102377/8.913274</v>
      </c>
      <c r="M161" s="9" t="str">
        <f aca="false">"https://opentopomap.org/#marker=17/"&amp;MID(A161,1,9)&amp;"/"&amp;MID(B161,1,8)</f>
        <v>https://opentopomap.org/#marker=17/53.102377/8.913274</v>
      </c>
    </row>
    <row r="162" customFormat="false" ht="14.15" hidden="false" customHeight="true" outlineLevel="0" collapsed="false">
      <c r="A162" s="8" t="s">
        <v>465</v>
      </c>
      <c r="B162" s="8" t="s">
        <v>466</v>
      </c>
      <c r="C162" s="15" t="s">
        <v>467</v>
      </c>
      <c r="D162" s="9" t="str">
        <f aca="false">"Oberneuland "&amp;F162</f>
        <v>Oberneuland 39</v>
      </c>
      <c r="E162" s="9" t="str">
        <f aca="false">G162&amp;", "&amp;H162&amp;", "&amp;I162</f>
        <v>Ebert, H. G., Wirt</v>
      </c>
      <c r="F162" s="16" t="n">
        <v>39</v>
      </c>
      <c r="G162" s="9" t="s">
        <v>468</v>
      </c>
      <c r="H162" s="9" t="s">
        <v>189</v>
      </c>
      <c r="I162" s="9" t="s">
        <v>217</v>
      </c>
      <c r="J162" s="9"/>
      <c r="K162" s="8" t="s">
        <v>469</v>
      </c>
      <c r="L162" s="9" t="str">
        <f aca="false">"https://www.openstreetmap.org/?mlat="&amp;MID(A162,1,9)&amp;"&amp;mlon="&amp;MID(B162,1,8)&amp;"#map=18/"&amp;MID(A162,1,9)&amp;"/"&amp;MID(B162,1,8)</f>
        <v>https://www.openstreetmap.org/?mlat=53.09525&amp;mlon=8.93577#map=18/53.09525/8.93577</v>
      </c>
      <c r="M162" s="9" t="str">
        <f aca="false">"https://opentopomap.org/#marker=17/"&amp;MID(A162,1,9)&amp;"/"&amp;MID(B162,1,8)</f>
        <v>https://opentopomap.org/#marker=17/53.09525/8.93577</v>
      </c>
    </row>
    <row r="163" customFormat="false" ht="14.15" hidden="false" customHeight="true" outlineLevel="0" collapsed="false">
      <c r="A163" s="8" t="s">
        <v>1843</v>
      </c>
      <c r="B163" s="8" t="s">
        <v>1844</v>
      </c>
      <c r="C163" s="15" t="s">
        <v>1845</v>
      </c>
      <c r="D163" s="9" t="str">
        <f aca="false">"Rockwinkel "&amp;F163</f>
        <v>Rockwinkel 87a</v>
      </c>
      <c r="E163" s="9" t="str">
        <f aca="false">G163&amp;", "&amp;H163&amp;", "&amp;I163</f>
        <v>Ehlers, Joh., Privatmann</v>
      </c>
      <c r="F163" s="16" t="s">
        <v>834</v>
      </c>
      <c r="G163" s="9" t="s">
        <v>986</v>
      </c>
      <c r="H163" s="9" t="s">
        <v>143</v>
      </c>
      <c r="I163" s="9" t="s">
        <v>310</v>
      </c>
      <c r="J163" s="9"/>
      <c r="K163" s="8" t="s">
        <v>1846</v>
      </c>
      <c r="L163" s="9" t="str">
        <f aca="false">"https://www.openstreetmap.org/?mlat="&amp;MID(A163,1,9)&amp;"&amp;mlon="&amp;MID(B163,1,8)&amp;"#map=18/"&amp;MID(A163,1,9)&amp;"/"&amp;MID(B163,1,8)</f>
        <v>https://www.openstreetmap.org/?mlat=53.086627&amp;mlon=8.939157#map=18/53.086627/8.939157</v>
      </c>
      <c r="M163" s="9" t="str">
        <f aca="false">"https://opentopomap.org/#marker=17/"&amp;MID(A163,1,9)&amp;"/"&amp;MID(B163,1,8)</f>
        <v>https://opentopomap.org/#marker=17/53.086627/8.939157</v>
      </c>
    </row>
    <row r="164" customFormat="false" ht="14.15" hidden="false" customHeight="true" outlineLevel="0" collapsed="false">
      <c r="A164" s="8" t="s">
        <v>982</v>
      </c>
      <c r="B164" s="8" t="s">
        <v>983</v>
      </c>
      <c r="C164" s="15" t="s">
        <v>984</v>
      </c>
      <c r="D164" s="9" t="str">
        <f aca="false">"Rockwinkel "&amp;F164</f>
        <v>Rockwinkel 3g</v>
      </c>
      <c r="E164" s="9" t="str">
        <f aca="false">G164&amp;", "&amp;J164</f>
        <v>Ehlers, Landgut</v>
      </c>
      <c r="F164" s="16" t="s">
        <v>985</v>
      </c>
      <c r="G164" s="9" t="s">
        <v>986</v>
      </c>
      <c r="H164" s="9"/>
      <c r="I164" s="9"/>
      <c r="J164" s="9" t="s">
        <v>151</v>
      </c>
      <c r="K164" s="8" t="s">
        <v>987</v>
      </c>
      <c r="L164" s="9" t="str">
        <f aca="false">"https://www.openstreetmap.org/?mlat="&amp;MID(A164,1,9)&amp;"&amp;mlon="&amp;MID(B164,1,8)&amp;"#map=18/"&amp;MID(A164,1,9)&amp;"/"&amp;MID(B164,1,8)</f>
        <v>https://www.openstreetmap.org/?mlat=53.095833&amp;mlon=8.909548#map=18/53.095833/8.909548</v>
      </c>
      <c r="M164" s="9" t="str">
        <f aca="false">"https://opentopomap.org/#marker=17/"&amp;MID(A164,1,9)&amp;"/"&amp;MID(B164,1,8)</f>
        <v>https://opentopomap.org/#marker=17/53.095833/8.909548</v>
      </c>
    </row>
    <row r="165" customFormat="false" ht="14.15" hidden="false" customHeight="true" outlineLevel="0" collapsed="false">
      <c r="A165" s="8" t="s">
        <v>2481</v>
      </c>
      <c r="B165" s="8" t="s">
        <v>2482</v>
      </c>
      <c r="C165" s="15" t="s">
        <v>2483</v>
      </c>
      <c r="D165" s="9" t="str">
        <f aca="false">"Rockwinkel "&amp;F165</f>
        <v>Rockwinkel 147</v>
      </c>
      <c r="E165" s="9" t="str">
        <f aca="false">G165&amp;", "&amp;H165&amp;", "&amp;I165</f>
        <v>Elmers, H., Maurer</v>
      </c>
      <c r="F165" s="16" t="n">
        <v>147</v>
      </c>
      <c r="G165" s="9" t="s">
        <v>1585</v>
      </c>
      <c r="H165" s="9" t="s">
        <v>109</v>
      </c>
      <c r="I165" s="9" t="s">
        <v>727</v>
      </c>
      <c r="J165" s="9"/>
      <c r="K165" s="8" t="s">
        <v>2484</v>
      </c>
      <c r="L165" s="9" t="str">
        <f aca="false">"https://www.openstreetmap.org/?mlat="&amp;MID(A165,1,9)&amp;"&amp;mlon="&amp;MID(B165,1,8)&amp;"#map=18/"&amp;MID(A165,1,9)&amp;"/"&amp;MID(B165,1,8)</f>
        <v>https://www.openstreetmap.org/?mlat=53.0998&amp;mlon=8.90227#map=18/53.0998/8.90227</v>
      </c>
      <c r="M165" s="9" t="str">
        <f aca="false">"https://opentopomap.org/#marker=17/"&amp;MID(A165,1,9)&amp;"/"&amp;MID(B165,1,8)</f>
        <v>https://opentopomap.org/#marker=17/53.0998/8.90227</v>
      </c>
    </row>
    <row r="166" customFormat="false" ht="14.15" hidden="false" customHeight="true" outlineLevel="0" collapsed="false">
      <c r="A166" s="8" t="s">
        <v>1582</v>
      </c>
      <c r="B166" s="8" t="s">
        <v>1583</v>
      </c>
      <c r="C166" s="15" t="s">
        <v>1584</v>
      </c>
      <c r="D166" s="9" t="str">
        <f aca="false">"Rockwinkel "&amp;F166</f>
        <v>Rockwinkel 63</v>
      </c>
      <c r="E166" s="9" t="str">
        <f aca="false">G166&amp;", "&amp;H166&amp;", "&amp;I166</f>
        <v>Elmers, Hinr., Landmann</v>
      </c>
      <c r="F166" s="16" t="n">
        <v>63</v>
      </c>
      <c r="G166" s="9" t="s">
        <v>1585</v>
      </c>
      <c r="H166" s="9" t="s">
        <v>355</v>
      </c>
      <c r="I166" s="9" t="s">
        <v>164</v>
      </c>
      <c r="J166" s="9"/>
      <c r="K166" s="8" t="s">
        <v>1586</v>
      </c>
      <c r="L166" s="9" t="str">
        <f aca="false">"https://www.openstreetmap.org/?mlat="&amp;MID(A166,1,9)&amp;"&amp;mlon="&amp;MID(B166,1,8)&amp;"#map=18/"&amp;MID(A166,1,9)&amp;"/"&amp;MID(B166,1,8)</f>
        <v>https://www.openstreetmap.org/?mlat=53.08293&amp;mlon=8.944#map=18/53.08293/8.944</v>
      </c>
      <c r="M166" s="9" t="str">
        <f aca="false">"https://opentopomap.org/#marker=17/"&amp;MID(A166,1,9)&amp;"/"&amp;MID(B166,1,8)</f>
        <v>https://opentopomap.org/#marker=17/53.08293/8.944</v>
      </c>
    </row>
    <row r="167" customFormat="false" ht="14.15" hidden="false" customHeight="true" outlineLevel="0" collapsed="false">
      <c r="A167" s="8" t="s">
        <v>1421</v>
      </c>
      <c r="B167" s="8" t="s">
        <v>1422</v>
      </c>
      <c r="C167" s="15" t="s">
        <v>1423</v>
      </c>
      <c r="D167" s="9" t="str">
        <f aca="false">"Rockwinkel "&amp;F167</f>
        <v>Rockwinkel 43</v>
      </c>
      <c r="E167" s="9" t="str">
        <f aca="false">G167&amp;", "&amp;H167&amp;", "&amp;I167&amp;", "&amp;J167</f>
        <v>Engelken, Herm., Dr., Kranken-Anstalt</v>
      </c>
      <c r="F167" s="16" t="n">
        <v>43</v>
      </c>
      <c r="G167" s="9" t="s">
        <v>1424</v>
      </c>
      <c r="H167" s="9" t="s">
        <v>409</v>
      </c>
      <c r="I167" s="9" t="s">
        <v>1425</v>
      </c>
      <c r="J167" s="9" t="s">
        <v>1426</v>
      </c>
      <c r="K167" s="8" t="s">
        <v>1427</v>
      </c>
      <c r="L167" s="9" t="str">
        <f aca="false">"https://www.openstreetmap.org/?mlat="&amp;MID(A167,1,9)&amp;"&amp;mlon="&amp;MID(B167,1,8)&amp;"#map=18/"&amp;MID(A167,1,9)&amp;"/"&amp;MID(B167,1,8)</f>
        <v>https://www.openstreetmap.org/?mlat=53.077182&amp;mlon=8.94089#map=18/53.077182/8.94089</v>
      </c>
      <c r="M167" s="9" t="str">
        <f aca="false">"https://opentopomap.org/#marker=17/"&amp;MID(A167,1,9)&amp;"/"&amp;MID(B167,1,8)</f>
        <v>https://opentopomap.org/#marker=17/53.077182/8.94089</v>
      </c>
    </row>
    <row r="168" customFormat="false" ht="14.15" hidden="false" customHeight="true" outlineLevel="0" collapsed="false">
      <c r="A168" s="8" t="s">
        <v>1887</v>
      </c>
      <c r="B168" s="8" t="s">
        <v>1888</v>
      </c>
      <c r="C168" s="15" t="s">
        <v>1889</v>
      </c>
      <c r="D168" s="9" t="str">
        <f aca="false">"Rockwinkel "&amp;F168</f>
        <v>Rockwinkel 91h</v>
      </c>
      <c r="E168" s="9" t="str">
        <f aca="false">G168&amp;", "&amp;H168&amp;", "&amp;I168</f>
        <v>Eschrich, R., Barbier u. Friseur</v>
      </c>
      <c r="F168" s="16" t="s">
        <v>1890</v>
      </c>
      <c r="G168" s="9" t="s">
        <v>1891</v>
      </c>
      <c r="H168" s="9" t="s">
        <v>911</v>
      </c>
      <c r="I168" s="9" t="s">
        <v>1892</v>
      </c>
      <c r="J168" s="9"/>
      <c r="K168" s="8" t="s">
        <v>1893</v>
      </c>
      <c r="L168" s="9" t="str">
        <f aca="false">"https://www.openstreetmap.org/?mlat="&amp;MID(A168,1,9)&amp;"&amp;mlon="&amp;MID(B168,1,8)&amp;"#map=18/"&amp;MID(A168,1,9)&amp;"/"&amp;MID(B168,1,8)</f>
        <v>https://www.openstreetmap.org/?mlat=53.08919&amp;mlon=8.93636#map=18/53.08919/8.93636</v>
      </c>
      <c r="M168" s="9" t="str">
        <f aca="false">"https://opentopomap.org/#marker=17/"&amp;MID(A168,1,9)&amp;"/"&amp;MID(B168,1,8)</f>
        <v>https://opentopomap.org/#marker=17/53.08919/8.93636</v>
      </c>
    </row>
    <row r="169" customFormat="false" ht="14.15" hidden="false" customHeight="true" outlineLevel="0" collapsed="false">
      <c r="A169" s="8" t="s">
        <v>2471</v>
      </c>
      <c r="B169" s="8" t="s">
        <v>2472</v>
      </c>
      <c r="C169" s="15" t="s">
        <v>2473</v>
      </c>
      <c r="D169" s="9" t="str">
        <f aca="false">"Rockwinkel "&amp;F169</f>
        <v>Rockwinkel 145e</v>
      </c>
      <c r="E169" s="9" t="str">
        <f aca="false">G169&amp;", "&amp;H169&amp;", "&amp;I169</f>
        <v>Esselmann, Joh., Arbeiter</v>
      </c>
      <c r="F169" s="16" t="s">
        <v>2474</v>
      </c>
      <c r="G169" s="9" t="s">
        <v>2475</v>
      </c>
      <c r="H169" s="9" t="s">
        <v>143</v>
      </c>
      <c r="I169" s="9" t="s">
        <v>94</v>
      </c>
      <c r="J169" s="9"/>
      <c r="K169" s="8" t="s">
        <v>2476</v>
      </c>
      <c r="L169" s="9" t="str">
        <f aca="false">"https://www.openstreetmap.org/?mlat="&amp;MID(A169,1,9)&amp;"&amp;mlon="&amp;MID(B169,1,8)&amp;"#map=18/"&amp;MID(A169,1,9)&amp;"/"&amp;MID(B169,1,8)</f>
        <v>https://www.openstreetmap.org/?mlat=53.097889&amp;mlon=8.899306#map=18/53.097889/8.899306</v>
      </c>
      <c r="M169" s="9" t="str">
        <f aca="false">"https://opentopomap.org/#marker=17/"&amp;MID(A169,1,9)&amp;"/"&amp;MID(B169,1,8)</f>
        <v>https://opentopomap.org/#marker=17/53.097889/8.899306</v>
      </c>
    </row>
    <row r="170" customFormat="false" ht="14.15" hidden="false" customHeight="true" outlineLevel="0" collapsed="false">
      <c r="A170" s="8" t="s">
        <v>521</v>
      </c>
      <c r="B170" s="8" t="s">
        <v>522</v>
      </c>
      <c r="C170" s="15" t="s">
        <v>523</v>
      </c>
      <c r="D170" s="9" t="str">
        <f aca="false">"Oberneuland "&amp;F170</f>
        <v>Oberneuland 45c</v>
      </c>
      <c r="E170" s="9" t="str">
        <f aca="false">G170&amp;", "&amp;H170&amp;", "&amp;I170</f>
        <v>Fauerbach, Joh., Arbeiter</v>
      </c>
      <c r="F170" s="16" t="s">
        <v>524</v>
      </c>
      <c r="G170" s="9" t="s">
        <v>525</v>
      </c>
      <c r="H170" s="9" t="s">
        <v>143</v>
      </c>
      <c r="I170" s="9" t="s">
        <v>94</v>
      </c>
      <c r="J170" s="9"/>
      <c r="K170" s="8" t="s">
        <v>526</v>
      </c>
      <c r="L170" s="9" t="str">
        <f aca="false">"https://www.openstreetmap.org/?mlat="&amp;MID(A170,1,9)&amp;"&amp;mlon="&amp;MID(B170,1,8)&amp;"#map=18/"&amp;MID(A170,1,9)&amp;"/"&amp;MID(B170,1,8)</f>
        <v>https://www.openstreetmap.org/?mlat=53.107552&amp;mlon=8.955069#map=18/53.107552/8.955069</v>
      </c>
      <c r="M170" s="9" t="str">
        <f aca="false">"https://opentopomap.org/#marker=17/"&amp;MID(A170,1,9)&amp;"/"&amp;MID(B170,1,8)</f>
        <v>https://opentopomap.org/#marker=17/53.107552/8.955069</v>
      </c>
    </row>
    <row r="171" customFormat="false" ht="14.15" hidden="false" customHeight="true" outlineLevel="0" collapsed="false">
      <c r="A171" s="8" t="s">
        <v>613</v>
      </c>
      <c r="B171" s="8" t="s">
        <v>614</v>
      </c>
      <c r="C171" s="15" t="s">
        <v>615</v>
      </c>
      <c r="D171" s="9" t="str">
        <f aca="false">"Oberneuland "&amp;F171</f>
        <v>Oberneuland 54</v>
      </c>
      <c r="E171" s="9" t="str">
        <f aca="false">G171&amp;", "&amp;H171&amp;", "&amp;I171</f>
        <v>Fentker, Christian, Hofmeier</v>
      </c>
      <c r="F171" s="16" t="n">
        <v>54</v>
      </c>
      <c r="G171" s="9" t="s">
        <v>616</v>
      </c>
      <c r="H171" s="9" t="s">
        <v>157</v>
      </c>
      <c r="I171" s="9" t="s">
        <v>183</v>
      </c>
      <c r="J171" s="9"/>
      <c r="K171" s="8" t="s">
        <v>617</v>
      </c>
      <c r="L171" s="9" t="str">
        <f aca="false">"https://www.openstreetmap.org/?mlat="&amp;MID(A171,1,9)&amp;"&amp;mlon="&amp;MID(B171,1,8)&amp;"#map=18/"&amp;MID(A171,1,9)&amp;"/"&amp;MID(B171,1,8)</f>
        <v>https://www.openstreetmap.org/?mlat=53.08991&amp;mlon=8.93975#map=18/53.08991/8.93975</v>
      </c>
      <c r="M171" s="9" t="str">
        <f aca="false">"https://opentopomap.org/#marker=17/"&amp;MID(A171,1,9)&amp;"/"&amp;MID(B171,1,8)</f>
        <v>https://opentopomap.org/#marker=17/53.08991/8.93975</v>
      </c>
    </row>
    <row r="172" customFormat="false" ht="14.15" hidden="false" customHeight="true" outlineLevel="0" collapsed="false">
      <c r="A172" s="8" t="s">
        <v>1428</v>
      </c>
      <c r="B172" s="8" t="s">
        <v>1429</v>
      </c>
      <c r="C172" s="15" t="s">
        <v>1430</v>
      </c>
      <c r="D172" s="9" t="str">
        <f aca="false">"Rockwinkel "&amp;F172</f>
        <v>Rockwinkel 44</v>
      </c>
      <c r="E172" s="9" t="str">
        <f aca="false">G172&amp;", "&amp;H172&amp;", "&amp;I172</f>
        <v>Finken, H., Arbeiter</v>
      </c>
      <c r="F172" s="16" t="n">
        <v>44</v>
      </c>
      <c r="G172" s="9" t="s">
        <v>1431</v>
      </c>
      <c r="H172" s="9" t="s">
        <v>109</v>
      </c>
      <c r="I172" s="9" t="s">
        <v>94</v>
      </c>
      <c r="J172" s="9"/>
      <c r="K172" s="8" t="s">
        <v>1432</v>
      </c>
      <c r="L172" s="9" t="str">
        <f aca="false">"https://www.openstreetmap.org/?mlat="&amp;MID(A172,1,9)&amp;"&amp;mlon="&amp;MID(B172,1,8)&amp;"#map=18/"&amp;MID(A172,1,9)&amp;"/"&amp;MID(B172,1,8)</f>
        <v>https://www.openstreetmap.org/?mlat=53.077384&amp;mlon=8.941729#map=18/53.077384/8.941729</v>
      </c>
      <c r="M172" s="9" t="str">
        <f aca="false">"https://opentopomap.org/#marker=17/"&amp;MID(A172,1,9)&amp;"/"&amp;MID(B172,1,8)</f>
        <v>https://opentopomap.org/#marker=17/53.077384/8.941729</v>
      </c>
    </row>
    <row r="173" customFormat="false" ht="14.15" hidden="false" customHeight="true" outlineLevel="0" collapsed="false">
      <c r="A173" s="8" t="s">
        <v>1264</v>
      </c>
      <c r="B173" s="8" t="s">
        <v>1265</v>
      </c>
      <c r="C173" s="15" t="s">
        <v>1266</v>
      </c>
      <c r="D173" s="9" t="str">
        <f aca="false">"Rockwinkel "&amp;F173</f>
        <v>Rockwinkel 25</v>
      </c>
      <c r="E173" s="9" t="str">
        <f aca="false">G173&amp;", "&amp;H173&amp;", "&amp;I173&amp;" "&amp;J173</f>
        <v>Fischer, Heinrich, Vorsteher von Hartmanns Hof</v>
      </c>
      <c r="F173" s="16" t="n">
        <v>25</v>
      </c>
      <c r="G173" s="9" t="s">
        <v>1267</v>
      </c>
      <c r="H173" s="9" t="s">
        <v>1268</v>
      </c>
      <c r="I173" s="9" t="s">
        <v>1269</v>
      </c>
      <c r="J173" s="9" t="s">
        <v>1270</v>
      </c>
      <c r="K173" s="8" t="s">
        <v>1271</v>
      </c>
      <c r="L173" s="9" t="str">
        <f aca="false">"https://www.openstreetmap.org/?mlat="&amp;MID(A173,1,9)&amp;"&amp;mlon="&amp;MID(B173,1,8)&amp;"#map=18/"&amp;MID(A173,1,9)&amp;"/"&amp;MID(B173,1,8)</f>
        <v>https://www.openstreetmap.org/?mlat=53.080759&amp;mlon=8.936305#map=18/53.080759/8.936305</v>
      </c>
      <c r="M173" s="9" t="str">
        <f aca="false">"https://opentopomap.org/#marker=17/"&amp;MID(A173,1,9)&amp;"/"&amp;MID(B173,1,8)</f>
        <v>https://opentopomap.org/#marker=17/53.080759/8.936305</v>
      </c>
    </row>
    <row r="174" customFormat="false" ht="14.15" hidden="false" customHeight="true" outlineLevel="0" collapsed="false">
      <c r="A174" s="8" t="s">
        <v>1617</v>
      </c>
      <c r="B174" s="8" t="s">
        <v>1618</v>
      </c>
      <c r="C174" s="15" t="s">
        <v>1619</v>
      </c>
      <c r="D174" s="9" t="str">
        <f aca="false">"Rockwinkel "&amp;F174</f>
        <v>Rockwinkel 68B</v>
      </c>
      <c r="E174" s="9" t="str">
        <f aca="false">G174&amp;", "&amp;H174&amp;", "&amp;I174</f>
        <v>Fischer, J., Lehrer</v>
      </c>
      <c r="F174" s="16" t="s">
        <v>1620</v>
      </c>
      <c r="G174" s="9" t="s">
        <v>1267</v>
      </c>
      <c r="H174" s="9" t="s">
        <v>150</v>
      </c>
      <c r="I174" s="9" t="s">
        <v>257</v>
      </c>
      <c r="J174" s="9"/>
      <c r="K174" s="8" t="s">
        <v>1621</v>
      </c>
      <c r="L174" s="9" t="str">
        <f aca="false">"https://www.openstreetmap.org/?mlat="&amp;MID(A174,1,9)&amp;"&amp;mlon="&amp;MID(B174,1,8)&amp;"#map=18/"&amp;MID(A174,1,9)&amp;"/"&amp;MID(B174,1,8)</f>
        <v>https://www.openstreetmap.org/?mlat=53.083081&amp;mlon=8.941165#map=18/53.083081/8.941165</v>
      </c>
      <c r="M174" s="9" t="str">
        <f aca="false">"https://opentopomap.org/#marker=17/"&amp;MID(A174,1,9)&amp;"/"&amp;MID(B174,1,8)</f>
        <v>https://opentopomap.org/#marker=17/53.083081/8.941165</v>
      </c>
    </row>
    <row r="175" customFormat="false" ht="14.15" hidden="false" customHeight="true" outlineLevel="0" collapsed="false">
      <c r="A175" s="8" t="s">
        <v>958</v>
      </c>
      <c r="B175" s="8" t="s">
        <v>959</v>
      </c>
      <c r="C175" s="15" t="s">
        <v>960</v>
      </c>
      <c r="D175" s="9" t="str">
        <f aca="false">"Rockwinkel "&amp;F175</f>
        <v>Rockwinkel 2a</v>
      </c>
      <c r="E175" s="9" t="str">
        <f aca="false">G175&amp;", "&amp;H175&amp;", "&amp;I175</f>
        <v>Fleischhauer, J. H., Maurer</v>
      </c>
      <c r="F175" s="16" t="s">
        <v>134</v>
      </c>
      <c r="G175" s="9" t="s">
        <v>965</v>
      </c>
      <c r="H175" s="9" t="s">
        <v>570</v>
      </c>
      <c r="I175" s="9" t="s">
        <v>727</v>
      </c>
      <c r="J175" s="9"/>
      <c r="K175" s="8" t="s">
        <v>962</v>
      </c>
      <c r="L175" s="9" t="str">
        <f aca="false">"https://www.openstreetmap.org/?mlat="&amp;MID(A175,1,9)&amp;"&amp;mlon="&amp;MID(B175,1,8)&amp;"#map=18/"&amp;MID(A175,1,9)&amp;"/"&amp;MID(B175,1,8)</f>
        <v>https://www.openstreetmap.org/?mlat=53.097565&amp;mlon=8.906295#map=18/53.097565/8.906295</v>
      </c>
      <c r="M175" s="9" t="str">
        <f aca="false">"https://opentopomap.org/#marker=17/"&amp;MID(A175,1,9)&amp;"/"&amp;MID(B175,1,8)</f>
        <v>https://opentopomap.org/#marker=17/53.097565/8.906295</v>
      </c>
    </row>
    <row r="176" customFormat="false" ht="14.15" hidden="false" customHeight="true" outlineLevel="0" collapsed="false">
      <c r="A176" s="8" t="s">
        <v>618</v>
      </c>
      <c r="B176" s="8" t="s">
        <v>619</v>
      </c>
      <c r="C176" s="15" t="s">
        <v>620</v>
      </c>
      <c r="D176" s="9" t="str">
        <f aca="false">"Oberneuland "&amp;F176</f>
        <v>Oberneuland 55</v>
      </c>
      <c r="E176" s="9" t="str">
        <f aca="false">G176&amp;", "&amp;H176&amp;", "&amp;I176</f>
        <v>Focke, Ludwig, Privatmann</v>
      </c>
      <c r="F176" s="16" t="n">
        <v>55</v>
      </c>
      <c r="G176" s="9" t="s">
        <v>621</v>
      </c>
      <c r="H176" s="9" t="s">
        <v>622</v>
      </c>
      <c r="I176" s="9" t="s">
        <v>310</v>
      </c>
      <c r="J176" s="9"/>
      <c r="K176" s="8" t="s">
        <v>623</v>
      </c>
      <c r="L176" s="9" t="str">
        <f aca="false">"https://www.openstreetmap.org/?mlat="&amp;MID(A176,1,9)&amp;"&amp;mlon="&amp;MID(B176,1,8)&amp;"#map=18/"&amp;MID(A176,1,9)&amp;"/"&amp;MID(B176,1,8)</f>
        <v>https://www.openstreetmap.org/?mlat=53.089562&amp;mlon=8.940481#map=18/53.089562/8.940481</v>
      </c>
      <c r="M176" s="9" t="str">
        <f aca="false">"https://opentopomap.org/#marker=17/"&amp;MID(A176,1,9)&amp;"/"&amp;MID(B176,1,8)</f>
        <v>https://opentopomap.org/#marker=17/53.089562/8.940481</v>
      </c>
    </row>
    <row r="177" customFormat="false" ht="14.15" hidden="false" customHeight="true" outlineLevel="0" collapsed="false">
      <c r="A177" s="8" t="s">
        <v>682</v>
      </c>
      <c r="B177" s="8" t="s">
        <v>683</v>
      </c>
      <c r="C177" s="15" t="s">
        <v>684</v>
      </c>
      <c r="D177" s="9" t="str">
        <f aca="false">"Oberneuland "&amp;F177</f>
        <v>Oberneuland 64</v>
      </c>
      <c r="E177" s="9" t="str">
        <f aca="false">G177&amp;", "&amp;H177&amp;", "&amp;I177</f>
        <v>Freese, Fritz, Wwe.</v>
      </c>
      <c r="F177" s="16" t="n">
        <v>64</v>
      </c>
      <c r="G177" s="9" t="s">
        <v>688</v>
      </c>
      <c r="H177" s="9" t="s">
        <v>506</v>
      </c>
      <c r="I177" s="9" t="s">
        <v>91</v>
      </c>
      <c r="J177" s="9"/>
      <c r="K177" s="8" t="s">
        <v>687</v>
      </c>
      <c r="L177" s="9" t="str">
        <f aca="false">"https://www.openstreetmap.org/?mlat="&amp;MID(A177,1,9)&amp;"&amp;mlon="&amp;MID(B177,1,8)&amp;"#map=18/"&amp;MID(A177,1,9)&amp;"/"&amp;MID(B177,1,8)</f>
        <v>https://www.openstreetmap.org/?mlat=53.091351&amp;mlon=8.946962#map=18/53.091351/8.946962</v>
      </c>
      <c r="M177" s="9" t="str">
        <f aca="false">"https://opentopomap.org/#marker=17/"&amp;MID(A177,1,9)&amp;"/"&amp;MID(B177,1,8)</f>
        <v>https://opentopomap.org/#marker=17/53.091351/8.946962</v>
      </c>
    </row>
    <row r="178" customFormat="false" ht="14.15" hidden="false" customHeight="true" outlineLevel="0" collapsed="false">
      <c r="A178" s="8" t="s">
        <v>2385</v>
      </c>
      <c r="B178" s="8" t="s">
        <v>2386</v>
      </c>
      <c r="C178" s="15" t="s">
        <v>2387</v>
      </c>
      <c r="D178" s="9" t="str">
        <f aca="false">"Rockwinkel "&amp;F178</f>
        <v>Rockwinkel 135a</v>
      </c>
      <c r="E178" s="9" t="str">
        <f aca="false">G178&amp;", "&amp;H178&amp;", "&amp;I178</f>
        <v>Frensel, Karl Christian, Arbeiter</v>
      </c>
      <c r="F178" s="16" t="s">
        <v>2374</v>
      </c>
      <c r="G178" s="9" t="s">
        <v>2388</v>
      </c>
      <c r="H178" s="9" t="s">
        <v>2389</v>
      </c>
      <c r="I178" s="9" t="s">
        <v>94</v>
      </c>
      <c r="J178" s="9"/>
      <c r="K178" s="8" t="s">
        <v>2390</v>
      </c>
      <c r="L178" s="9" t="str">
        <f aca="false">"https://www.openstreetmap.org/?mlat="&amp;MID(A178,1,9)&amp;"&amp;mlon="&amp;MID(B178,1,8)&amp;"#map=18/"&amp;MID(A178,1,9)&amp;"/"&amp;MID(B178,1,8)</f>
        <v>https://www.openstreetmap.org/?mlat=53.1021&amp;mlon=8.898277#map=18/53.1021/8.898277</v>
      </c>
      <c r="M178" s="9" t="str">
        <f aca="false">"https://opentopomap.org/#marker=17/"&amp;MID(A178,1,9)&amp;"/"&amp;MID(B178,1,8)</f>
        <v>https://opentopomap.org/#marker=17/53.1021/8.898277</v>
      </c>
    </row>
    <row r="179" customFormat="false" ht="14.15" hidden="false" customHeight="true" outlineLevel="0" collapsed="false">
      <c r="A179" s="8" t="s">
        <v>2385</v>
      </c>
      <c r="B179" s="8" t="s">
        <v>2386</v>
      </c>
      <c r="C179" s="15" t="s">
        <v>2387</v>
      </c>
      <c r="D179" s="9" t="str">
        <f aca="false">"Rockwinkel am Rüten "&amp;F179</f>
        <v>Rockwinkel am Rüten 35</v>
      </c>
      <c r="E179" s="9" t="str">
        <f aca="false">G179&amp;", "&amp;H179&amp;", "&amp;I179</f>
        <v>Frenzel, Karl Chr., Arbeiter</v>
      </c>
      <c r="F179" s="16" t="n">
        <v>35</v>
      </c>
      <c r="G179" s="9" t="s">
        <v>2576</v>
      </c>
      <c r="H179" s="9" t="s">
        <v>2577</v>
      </c>
      <c r="I179" s="9" t="s">
        <v>94</v>
      </c>
      <c r="J179" s="9"/>
      <c r="K179" s="8" t="s">
        <v>2390</v>
      </c>
      <c r="L179" s="9" t="str">
        <f aca="false">"https://www.openstreetmap.org/?mlat="&amp;MID(A179,1,9)&amp;"&amp;mlon="&amp;MID(B179,1,8)&amp;"#map=18/"&amp;MID(A179,1,9)&amp;"/"&amp;MID(B179,1,8)</f>
        <v>https://www.openstreetmap.org/?mlat=53.1021&amp;mlon=8.898277#map=18/53.1021/8.898277</v>
      </c>
      <c r="M179" s="9" t="str">
        <f aca="false">"https://opentopomap.org/#marker=17/"&amp;MID(A179,1,9)&amp;"/"&amp;MID(B179,1,8)</f>
        <v>https://opentopomap.org/#marker=17/53.1021/8.898277</v>
      </c>
    </row>
    <row r="180" customFormat="false" ht="14.15" hidden="false" customHeight="true" outlineLevel="0" collapsed="false">
      <c r="A180" s="8" t="s">
        <v>1098</v>
      </c>
      <c r="B180" s="8" t="s">
        <v>1099</v>
      </c>
      <c r="C180" s="15" t="s">
        <v>1100</v>
      </c>
      <c r="D180" s="9" t="str">
        <f aca="false">"Rockwinkel "&amp;F180</f>
        <v>Rockwinkel 8e</v>
      </c>
      <c r="E180" s="9" t="str">
        <f aca="false">G180&amp;", "&amp;H180&amp;", "&amp;I180</f>
        <v>Frerks, H., Arbeiter</v>
      </c>
      <c r="F180" s="16" t="s">
        <v>1101</v>
      </c>
      <c r="G180" s="9" t="s">
        <v>1105</v>
      </c>
      <c r="H180" s="9" t="s">
        <v>109</v>
      </c>
      <c r="I180" s="9" t="s">
        <v>94</v>
      </c>
      <c r="J180" s="9"/>
      <c r="K180" s="8" t="s">
        <v>1104</v>
      </c>
      <c r="L180" s="9" t="str">
        <f aca="false">"https://www.openstreetmap.org/?mlat="&amp;MID(A180,1,9)&amp;"&amp;mlon="&amp;MID(B180,1,8)&amp;"#map=18/"&amp;MID(A180,1,9)&amp;"/"&amp;MID(B180,1,8)</f>
        <v>https://www.openstreetmap.org/?mlat=53.0909&amp;mlon=8.9273#map=18/53.0909/8.9273</v>
      </c>
      <c r="M180" s="9" t="str">
        <f aca="false">"https://opentopomap.org/#marker=17/"&amp;MID(A180,1,9)&amp;"/"&amp;MID(B180,1,8)</f>
        <v>https://opentopomap.org/#marker=17/53.0909/8.9273</v>
      </c>
    </row>
    <row r="181" customFormat="false" ht="14.15" hidden="false" customHeight="true" outlineLevel="0" collapsed="false">
      <c r="A181" s="8" t="s">
        <v>1450</v>
      </c>
      <c r="B181" s="8" t="s">
        <v>1451</v>
      </c>
      <c r="C181" s="15" t="s">
        <v>1452</v>
      </c>
      <c r="D181" s="9" t="str">
        <f aca="false">"Rockwinkel "&amp;F181</f>
        <v>Rockwinkel 47a</v>
      </c>
      <c r="E181" s="9" t="str">
        <f aca="false">G181&amp;", "&amp;H181&amp;", "&amp;I181</f>
        <v>Frerks, J. H., Arbeiter</v>
      </c>
      <c r="F181" s="16" t="s">
        <v>1453</v>
      </c>
      <c r="G181" s="9" t="s">
        <v>1105</v>
      </c>
      <c r="H181" s="9" t="s">
        <v>570</v>
      </c>
      <c r="I181" s="9" t="s">
        <v>94</v>
      </c>
      <c r="J181" s="9"/>
      <c r="K181" s="8" t="s">
        <v>1454</v>
      </c>
      <c r="L181" s="9" t="str">
        <f aca="false">"https://www.openstreetmap.org/?mlat="&amp;MID(A181,1,9)&amp;"&amp;mlon="&amp;MID(B181,1,8)&amp;"#map=18/"&amp;MID(A181,1,9)&amp;"/"&amp;MID(B181,1,8)</f>
        <v>https://www.openstreetmap.org/?mlat=53.078623&amp;mlon=8.940977#map=18/53.078623/8.940977</v>
      </c>
      <c r="M181" s="9" t="str">
        <f aca="false">"https://opentopomap.org/#marker=17/"&amp;MID(A181,1,9)&amp;"/"&amp;MID(B181,1,8)</f>
        <v>https://opentopomap.org/#marker=17/53.078623/8.940977</v>
      </c>
    </row>
    <row r="182" customFormat="false" ht="14.15" hidden="false" customHeight="true" outlineLevel="0" collapsed="false">
      <c r="A182" s="8" t="s">
        <v>1514</v>
      </c>
      <c r="B182" s="8" t="s">
        <v>1515</v>
      </c>
      <c r="C182" s="17" t="s">
        <v>1516</v>
      </c>
      <c r="D182" s="9" t="str">
        <f aca="false">"Rockwinkel "&amp;F182</f>
        <v>Rockwinkel 57</v>
      </c>
      <c r="E182" s="9" t="str">
        <f aca="false">G182&amp;", "&amp;H182&amp;", "&amp;I182</f>
        <v>Frese, Diedr., Bahnarbeiter</v>
      </c>
      <c r="F182" s="16" t="n">
        <v>57</v>
      </c>
      <c r="G182" s="9" t="s">
        <v>883</v>
      </c>
      <c r="H182" s="9" t="s">
        <v>96</v>
      </c>
      <c r="I182" s="9" t="s">
        <v>1103</v>
      </c>
      <c r="J182" s="9"/>
      <c r="K182" s="8" t="s">
        <v>1517</v>
      </c>
      <c r="L182" s="9" t="str">
        <f aca="false">"https://www.openstreetmap.org/?mlat="&amp;MID(A182,1,9)&amp;"&amp;mlon="&amp;MID(B182,1,8)&amp;"#map=18/"&amp;MID(A182,1,9)&amp;"/"&amp;MID(B182,1,8)</f>
        <v>https://www.openstreetmap.org/?mlat=53.083187&amp;mlon=8.94915#map=18/53.083187/8.94915</v>
      </c>
      <c r="M182" s="9" t="str">
        <f aca="false">"https://opentopomap.org/#marker=17/"&amp;MID(A182,1,9)&amp;"/"&amp;MID(B182,1,8)</f>
        <v>https://opentopomap.org/#marker=17/53.083187/8.94915</v>
      </c>
    </row>
    <row r="183" customFormat="false" ht="14.15" hidden="false" customHeight="true" outlineLevel="0" collapsed="false">
      <c r="A183" s="8" t="s">
        <v>880</v>
      </c>
      <c r="B183" s="8" t="s">
        <v>881</v>
      </c>
      <c r="C183" s="15" t="s">
        <v>882</v>
      </c>
      <c r="D183" s="9" t="str">
        <f aca="false">"Oberneuland "&amp;F183</f>
        <v>Oberneuland 95</v>
      </c>
      <c r="E183" s="9" t="str">
        <f aca="false">G183&amp;", "&amp;H183&amp;", "&amp;I183</f>
        <v>Frese, Herm. Diedr., Landmann</v>
      </c>
      <c r="F183" s="16" t="n">
        <v>95</v>
      </c>
      <c r="G183" s="9" t="s">
        <v>883</v>
      </c>
      <c r="H183" s="9" t="s">
        <v>884</v>
      </c>
      <c r="I183" s="9" t="s">
        <v>164</v>
      </c>
      <c r="J183" s="9"/>
      <c r="K183" s="8" t="s">
        <v>885</v>
      </c>
      <c r="L183" s="9" t="str">
        <f aca="false">"https://www.openstreetmap.org/?mlat="&amp;MID(A183,1,9)&amp;"&amp;mlon="&amp;MID(B183,1,8)&amp;"#map=18/"&amp;MID(A183,1,9)&amp;"/"&amp;MID(B183,1,8)</f>
        <v>https://www.openstreetmap.org/?mlat=53.118631&amp;mlon=8.933784#map=18/53.118631/8.933784</v>
      </c>
      <c r="M183" s="9" t="str">
        <f aca="false">"https://opentopomap.org/#marker=17/"&amp;MID(A183,1,9)&amp;"/"&amp;MID(B183,1,8)</f>
        <v>https://opentopomap.org/#marker=17/53.118631/8.933784</v>
      </c>
    </row>
    <row r="184" customFormat="false" ht="14.15" hidden="false" customHeight="true" outlineLevel="0" collapsed="false">
      <c r="A184" s="8" t="s">
        <v>880</v>
      </c>
      <c r="B184" s="8" t="s">
        <v>881</v>
      </c>
      <c r="C184" s="15" t="s">
        <v>882</v>
      </c>
      <c r="D184" s="9" t="str">
        <f aca="false">"Oberneuland "&amp;F184</f>
        <v>Oberneuland 95</v>
      </c>
      <c r="E184" s="9" t="str">
        <f aca="false">G184&amp;", "&amp;H184&amp;", "&amp;I184</f>
        <v>Frese, Wilh., Landmann</v>
      </c>
      <c r="F184" s="16" t="n">
        <v>95</v>
      </c>
      <c r="G184" s="9" t="s">
        <v>883</v>
      </c>
      <c r="H184" s="9" t="s">
        <v>216</v>
      </c>
      <c r="I184" s="9" t="s">
        <v>164</v>
      </c>
      <c r="J184" s="9"/>
      <c r="K184" s="8" t="s">
        <v>885</v>
      </c>
      <c r="L184" s="9" t="str">
        <f aca="false">"https://www.openstreetmap.org/?mlat="&amp;MID(A184,1,9)&amp;"&amp;mlon="&amp;MID(B184,1,8)&amp;"#map=18/"&amp;MID(A184,1,9)&amp;"/"&amp;MID(B184,1,8)</f>
        <v>https://www.openstreetmap.org/?mlat=53.118631&amp;mlon=8.933784#map=18/53.118631/8.933784</v>
      </c>
      <c r="M184" s="9" t="str">
        <f aca="false">"https://opentopomap.org/#marker=17/"&amp;MID(A184,1,9)&amp;"/"&amp;MID(B184,1,8)</f>
        <v>https://opentopomap.org/#marker=17/53.118631/8.933784</v>
      </c>
    </row>
    <row r="185" customFormat="false" ht="14.15" hidden="false" customHeight="true" outlineLevel="0" collapsed="false">
      <c r="A185" s="8" t="s">
        <v>527</v>
      </c>
      <c r="B185" s="8" t="s">
        <v>528</v>
      </c>
      <c r="C185" s="15" t="s">
        <v>529</v>
      </c>
      <c r="D185" s="9" t="str">
        <f aca="false">"Oberneuland "&amp;F185</f>
        <v>Oberneuland 46</v>
      </c>
      <c r="E185" s="9" t="str">
        <f aca="false">G185&amp;", "&amp;H185&amp;", "&amp;I185</f>
        <v>Friedrichs, Herm., Landmann</v>
      </c>
      <c r="F185" s="16" t="n">
        <v>46</v>
      </c>
      <c r="G185" s="9" t="s">
        <v>530</v>
      </c>
      <c r="H185" s="9" t="s">
        <v>409</v>
      </c>
      <c r="I185" s="9" t="s">
        <v>164</v>
      </c>
      <c r="J185" s="9"/>
      <c r="K185" s="8" t="s">
        <v>531</v>
      </c>
      <c r="L185" s="9" t="str">
        <f aca="false">"https://www.openstreetmap.org/?mlat="&amp;MID(A185,1,9)&amp;"&amp;mlon="&amp;MID(B185,1,8)&amp;"#map=18/"&amp;MID(A185,1,9)&amp;"/"&amp;MID(B185,1,8)</f>
        <v>https://www.openstreetmap.org/?mlat=53.092732&amp;mlon=8.934664#map=18/53.092732/8.934664</v>
      </c>
      <c r="M185" s="9" t="str">
        <f aca="false">"https://opentopomap.org/#marker=17/"&amp;MID(A185,1,9)&amp;"/"&amp;MID(B185,1,8)</f>
        <v>https://opentopomap.org/#marker=17/53.092732/8.934664</v>
      </c>
    </row>
    <row r="186" customFormat="false" ht="14.15" hidden="false" customHeight="true" outlineLevel="0" collapsed="false">
      <c r="A186" s="8" t="s">
        <v>2110</v>
      </c>
      <c r="B186" s="8" t="s">
        <v>2111</v>
      </c>
      <c r="C186" s="15" t="s">
        <v>2112</v>
      </c>
      <c r="D186" s="9" t="str">
        <f aca="false">"Rockwinkel "&amp;F186</f>
        <v>Rockwinkel 107</v>
      </c>
      <c r="E186" s="9" t="str">
        <f aca="false">G186&amp;", "&amp;H186&amp;", "&amp;I186&amp;", "&amp;J186</f>
        <v>Fritze, Rich., Wwe., Landgut</v>
      </c>
      <c r="F186" s="16" t="n">
        <v>107</v>
      </c>
      <c r="G186" s="9" t="s">
        <v>2113</v>
      </c>
      <c r="H186" s="9" t="s">
        <v>2114</v>
      </c>
      <c r="I186" s="9" t="s">
        <v>91</v>
      </c>
      <c r="J186" s="9" t="s">
        <v>151</v>
      </c>
      <c r="K186" s="8" t="s">
        <v>2115</v>
      </c>
      <c r="L186" s="9" t="str">
        <f aca="false">"https://www.openstreetmap.org/?mlat="&amp;MID(A186,1,9)&amp;"&amp;mlon="&amp;MID(B186,1,8)&amp;"#map=18/"&amp;MID(A186,1,9)&amp;"/"&amp;MID(B186,1,8)</f>
        <v>https://www.openstreetmap.org/?mlat=53.09735&amp;mlon=8.921354#map=18/53.09735/8.921354</v>
      </c>
      <c r="M186" s="9" t="str">
        <f aca="false">"https://opentopomap.org/#marker=17/"&amp;MID(A186,1,9)&amp;"/"&amp;MID(B186,1,8)</f>
        <v>https://opentopomap.org/#marker=17/53.09735/8.921354</v>
      </c>
    </row>
    <row r="187" customFormat="false" ht="14.15" hidden="false" customHeight="true" outlineLevel="0" collapsed="false">
      <c r="A187" s="8" t="s">
        <v>2220</v>
      </c>
      <c r="B187" s="8" t="s">
        <v>2221</v>
      </c>
      <c r="C187" s="17" t="s">
        <v>2222</v>
      </c>
      <c r="D187" s="9" t="str">
        <f aca="false">"Rockwinkel "&amp;F187</f>
        <v>Rockwinkel 118a</v>
      </c>
      <c r="E187" s="9" t="str">
        <f aca="false">G187&amp;", "&amp;H187&amp;", "&amp;I187</f>
        <v>Gartelmann, Christian, Schuhmacher</v>
      </c>
      <c r="F187" s="16" t="s">
        <v>2223</v>
      </c>
      <c r="G187" s="9" t="s">
        <v>929</v>
      </c>
      <c r="H187" s="9" t="s">
        <v>157</v>
      </c>
      <c r="I187" s="9" t="s">
        <v>532</v>
      </c>
      <c r="J187" s="9"/>
      <c r="K187" s="8" t="s">
        <v>2224</v>
      </c>
      <c r="L187" s="9" t="str">
        <f aca="false">"https://www.openstreetmap.org/?mlat="&amp;MID(A187,1,9)&amp;"&amp;mlon="&amp;MID(B187,1,8)&amp;"#map=18/"&amp;MID(A187,1,9)&amp;"/"&amp;MID(B187,1,8)</f>
        <v>https://www.openstreetmap.org/?mlat=53.102758&amp;mlon=8.909949#map=18/53.102758/8.909949</v>
      </c>
      <c r="M187" s="9" t="str">
        <f aca="false">"https://opentopomap.org/#marker=17/"&amp;MID(A187,1,9)&amp;"/"&amp;MID(B187,1,8)</f>
        <v>https://opentopomap.org/#marker=17/53.102758/8.909949</v>
      </c>
    </row>
    <row r="188" customFormat="false" ht="14.15" hidden="false" customHeight="true" outlineLevel="0" collapsed="false">
      <c r="A188" s="8" t="s">
        <v>925</v>
      </c>
      <c r="B188" s="8" t="s">
        <v>926</v>
      </c>
      <c r="C188" s="15" t="s">
        <v>927</v>
      </c>
      <c r="D188" s="9" t="str">
        <f aca="false">"Rockwinkel "&amp;F188</f>
        <v>Rockwinkel 1g</v>
      </c>
      <c r="E188" s="9" t="str">
        <f aca="false">G188&amp;", "&amp;H188&amp;", "&amp;I188</f>
        <v>Gartelmann, H. F. C., Arbeiter</v>
      </c>
      <c r="F188" s="16" t="s">
        <v>928</v>
      </c>
      <c r="G188" s="9" t="s">
        <v>929</v>
      </c>
      <c r="H188" s="9" t="s">
        <v>930</v>
      </c>
      <c r="I188" s="9" t="s">
        <v>94</v>
      </c>
      <c r="J188" s="9"/>
      <c r="K188" s="8" t="s">
        <v>931</v>
      </c>
      <c r="L188" s="9" t="str">
        <f aca="false">"https://www.openstreetmap.org/?mlat="&amp;MID(A188,1,9)&amp;"&amp;mlon="&amp;MID(B188,1,8)&amp;"#map=18/"&amp;MID(A188,1,9)&amp;"/"&amp;MID(B188,1,8)</f>
        <v>https://www.openstreetmap.org/?mlat=53.098138&amp;mlon=8.905606#map=18/53.098138/8.905606</v>
      </c>
      <c r="M188" s="9" t="str">
        <f aca="false">"https://opentopomap.org/#marker=17/"&amp;MID(A188,1,9)&amp;"/"&amp;MID(B188,1,8)</f>
        <v>https://opentopomap.org/#marker=17/53.098138/8.905606</v>
      </c>
    </row>
    <row r="189" customFormat="false" ht="14.15" hidden="false" customHeight="true" outlineLevel="0" collapsed="false">
      <c r="A189" s="8" t="s">
        <v>417</v>
      </c>
      <c r="B189" s="8" t="s">
        <v>418</v>
      </c>
      <c r="C189" s="15" t="s">
        <v>419</v>
      </c>
      <c r="D189" s="9" t="str">
        <f aca="false">"Oberneuland "&amp;F189</f>
        <v>Oberneuland 33</v>
      </c>
      <c r="E189" s="9" t="str">
        <f aca="false">G189&amp;", "&amp;H189&amp;", "&amp;I189</f>
        <v>Geerken, Joh., Landmann</v>
      </c>
      <c r="F189" s="16" t="n">
        <v>33</v>
      </c>
      <c r="G189" s="9" t="s">
        <v>420</v>
      </c>
      <c r="H189" s="9" t="s">
        <v>143</v>
      </c>
      <c r="I189" s="9" t="s">
        <v>164</v>
      </c>
      <c r="J189" s="9"/>
      <c r="K189" s="8" t="s">
        <v>421</v>
      </c>
      <c r="L189" s="9" t="str">
        <f aca="false">"https://www.openstreetmap.org/?mlat="&amp;MID(A189,1,9)&amp;"&amp;mlon="&amp;MID(B189,1,8)&amp;"#map=18/"&amp;MID(A189,1,9)&amp;"/"&amp;MID(B189,1,8)</f>
        <v>https://www.openstreetmap.org/?mlat=53.0962&amp;mlon=8.92921#map=18/53.0962/8.92921</v>
      </c>
      <c r="M189" s="9" t="str">
        <f aca="false">"https://opentopomap.org/#marker=17/"&amp;MID(A189,1,9)&amp;"/"&amp;MID(B189,1,8)</f>
        <v>https://opentopomap.org/#marker=17/53.0962/8.92921</v>
      </c>
    </row>
    <row r="190" customFormat="false" ht="14.15" hidden="false" customHeight="true" outlineLevel="0" collapsed="false">
      <c r="A190" s="8" t="s">
        <v>357</v>
      </c>
      <c r="B190" s="8" t="s">
        <v>358</v>
      </c>
      <c r="C190" s="15" t="s">
        <v>359</v>
      </c>
      <c r="D190" s="9" t="str">
        <f aca="false">"Oberneuland "&amp;F190</f>
        <v>Oberneuland 26</v>
      </c>
      <c r="E190" s="9" t="str">
        <f aca="false">G190&amp;", "&amp;H190&amp;", "&amp;I190</f>
        <v>Geffken, A., Maurermeister</v>
      </c>
      <c r="F190" s="16" t="n">
        <v>26</v>
      </c>
      <c r="G190" s="9" t="s">
        <v>360</v>
      </c>
      <c r="H190" s="9" t="s">
        <v>256</v>
      </c>
      <c r="I190" s="9" t="s">
        <v>361</v>
      </c>
      <c r="J190" s="9"/>
      <c r="K190" s="8" t="s">
        <v>362</v>
      </c>
      <c r="L190" s="9" t="str">
        <f aca="false">"https://www.openstreetmap.org/?mlat="&amp;MID(A190,1,9)&amp;"&amp;mlon="&amp;MID(B190,1,8)&amp;"#map=18/"&amp;MID(A190,1,9)&amp;"/"&amp;MID(B190,1,8)</f>
        <v>https://www.openstreetmap.org/?mlat=53.101495&amp;mlon=8.927374#map=18/53.101495/8.927374</v>
      </c>
      <c r="M190" s="9" t="str">
        <f aca="false">"https://opentopomap.org/#marker=17/"&amp;MID(A190,1,9)&amp;"/"&amp;MID(B190,1,8)</f>
        <v>https://opentopomap.org/#marker=17/53.101495/8.927374</v>
      </c>
    </row>
    <row r="191" customFormat="false" ht="14.15" hidden="false" customHeight="true" outlineLevel="0" collapsed="false">
      <c r="A191" s="8" t="s">
        <v>2418</v>
      </c>
      <c r="B191" s="8" t="s">
        <v>2419</v>
      </c>
      <c r="C191" s="15" t="s">
        <v>2420</v>
      </c>
      <c r="D191" s="9" t="str">
        <f aca="false">"Rockwinkel "&amp;F191</f>
        <v>Rockwinkel 135a</v>
      </c>
      <c r="E191" s="9" t="str">
        <f aca="false">G191&amp;", "&amp;H191&amp;", "&amp;I191</f>
        <v>Gerdes, D., Arbeiter</v>
      </c>
      <c r="F191" s="16" t="s">
        <v>2374</v>
      </c>
      <c r="G191" s="9" t="s">
        <v>1917</v>
      </c>
      <c r="H191" s="9" t="s">
        <v>263</v>
      </c>
      <c r="I191" s="9" t="s">
        <v>94</v>
      </c>
      <c r="J191" s="9"/>
      <c r="K191" s="8" t="s">
        <v>2421</v>
      </c>
      <c r="L191" s="9" t="str">
        <f aca="false">"https://www.openstreetmap.org/?mlat="&amp;MID(A191,1,9)&amp;"&amp;mlon="&amp;MID(B191,1,8)&amp;"#map=18/"&amp;MID(A191,1,9)&amp;"/"&amp;MID(B191,1,8)</f>
        <v>https://www.openstreetmap.org/?mlat=53.10051&amp;mlon=8.897558#map=18/53.10051/8.897558</v>
      </c>
      <c r="M191" s="9" t="str">
        <f aca="false">"https://opentopomap.org/#marker=17/"&amp;MID(A191,1,9)&amp;"/"&amp;MID(B191,1,8)</f>
        <v>https://opentopomap.org/#marker=17/53.10051/8.897558</v>
      </c>
    </row>
    <row r="192" customFormat="false" ht="14.15" hidden="false" customHeight="true" outlineLevel="0" collapsed="false">
      <c r="A192" s="8" t="s">
        <v>2418</v>
      </c>
      <c r="B192" s="8" t="s">
        <v>2419</v>
      </c>
      <c r="C192" s="15" t="s">
        <v>2420</v>
      </c>
      <c r="D192" s="9" t="str">
        <f aca="false">"Rockwinkel am Rüten "&amp;F192</f>
        <v>Rockwinkel am Rüten 15</v>
      </c>
      <c r="E192" s="9" t="str">
        <f aca="false">G192&amp;", "&amp;H192&amp;", "&amp;I192</f>
        <v>Gerdes, Diedr., Arbeiter</v>
      </c>
      <c r="F192" s="16" t="n">
        <v>15</v>
      </c>
      <c r="G192" s="9" t="s">
        <v>1917</v>
      </c>
      <c r="H192" s="9" t="s">
        <v>96</v>
      </c>
      <c r="I192" s="9" t="s">
        <v>94</v>
      </c>
      <c r="J192" s="9"/>
      <c r="K192" s="8" t="s">
        <v>2421</v>
      </c>
      <c r="L192" s="9" t="str">
        <f aca="false">"https://www.openstreetmap.org/?mlat="&amp;MID(A192,1,9)&amp;"&amp;mlon="&amp;MID(B192,1,8)&amp;"#map=18/"&amp;MID(A192,1,9)&amp;"/"&amp;MID(B192,1,8)</f>
        <v>https://www.openstreetmap.org/?mlat=53.10051&amp;mlon=8.897558#map=18/53.10051/8.897558</v>
      </c>
      <c r="M192" s="9" t="str">
        <f aca="false">"https://opentopomap.org/#marker=17/"&amp;MID(A192,1,9)&amp;"/"&amp;MID(B192,1,8)</f>
        <v>https://opentopomap.org/#marker=17/53.10051/8.897558</v>
      </c>
    </row>
    <row r="193" customFormat="false" ht="14.15" hidden="false" customHeight="true" outlineLevel="0" collapsed="false">
      <c r="A193" s="8" t="s">
        <v>1913</v>
      </c>
      <c r="B193" s="8" t="s">
        <v>1914</v>
      </c>
      <c r="C193" s="15" t="s">
        <v>1915</v>
      </c>
      <c r="D193" s="9" t="str">
        <f aca="false">"Rockwinkel "&amp;F193</f>
        <v>Rockwinkel 91n</v>
      </c>
      <c r="E193" s="9" t="str">
        <f aca="false">G193&amp;", "&amp;H193&amp;", "&amp;I193</f>
        <v>Gerdes, Herm., Klempnermeister</v>
      </c>
      <c r="F193" s="16" t="s">
        <v>1916</v>
      </c>
      <c r="G193" s="9" t="s">
        <v>1917</v>
      </c>
      <c r="H193" s="9" t="s">
        <v>409</v>
      </c>
      <c r="I193" s="9" t="s">
        <v>1918</v>
      </c>
      <c r="J193" s="9"/>
      <c r="K193" s="8" t="s">
        <v>1919</v>
      </c>
      <c r="L193" s="9" t="str">
        <f aca="false">"https://www.openstreetmap.org/?mlat="&amp;MID(A193,1,9)&amp;"&amp;mlon="&amp;MID(B193,1,8)&amp;"#map=18/"&amp;MID(A193,1,9)&amp;"/"&amp;MID(B193,1,8)</f>
        <v>https://www.openstreetmap.org/?mlat=53.08971&amp;mlon=8.9359#map=18/53.08971/8.9359</v>
      </c>
      <c r="M193" s="9" t="str">
        <f aca="false">"https://opentopomap.org/#marker=17/"&amp;MID(A193,1,9)&amp;"/"&amp;MID(B193,1,8)</f>
        <v>https://opentopomap.org/#marker=17/53.08971/8.9359</v>
      </c>
    </row>
    <row r="194" customFormat="false" ht="14.15" hidden="false" customHeight="true" outlineLevel="0" collapsed="false">
      <c r="A194" s="8" t="s">
        <v>919</v>
      </c>
      <c r="B194" s="8" t="s">
        <v>2445</v>
      </c>
      <c r="C194" s="15" t="s">
        <v>2446</v>
      </c>
      <c r="D194" s="9" t="str">
        <f aca="false">"Rockwinkel "&amp;F194</f>
        <v>Rockwinkel 145</v>
      </c>
      <c r="E194" s="9" t="str">
        <f aca="false">G194&amp;", "&amp;H194&amp;", "&amp;I194</f>
        <v>Gerken, H., Arbeiter</v>
      </c>
      <c r="F194" s="16" t="n">
        <v>145</v>
      </c>
      <c r="G194" s="9" t="s">
        <v>2447</v>
      </c>
      <c r="H194" s="9" t="s">
        <v>109</v>
      </c>
      <c r="I194" s="9" t="s">
        <v>94</v>
      </c>
      <c r="J194" s="9"/>
      <c r="K194" s="8" t="s">
        <v>2448</v>
      </c>
      <c r="L194" s="9" t="str">
        <f aca="false">"https://www.openstreetmap.org/?mlat="&amp;MID(A194,1,9)&amp;"&amp;mlon="&amp;MID(B194,1,8)&amp;"#map=18/"&amp;MID(A194,1,9)&amp;"/"&amp;MID(B194,1,8)</f>
        <v>https://www.openstreetmap.org/?mlat=53.09803&amp;mlon=8.899149#map=18/53.09803/8.899149</v>
      </c>
      <c r="M194" s="9" t="str">
        <f aca="false">"https://opentopomap.org/#marker=17/"&amp;MID(A194,1,9)&amp;"/"&amp;MID(B194,1,8)</f>
        <v>https://opentopomap.org/#marker=17/53.09803/8.899149</v>
      </c>
    </row>
    <row r="195" customFormat="false" ht="14.15" hidden="false" customHeight="true" outlineLevel="0" collapsed="false">
      <c r="A195" s="8" t="s">
        <v>199</v>
      </c>
      <c r="B195" s="8" t="s">
        <v>200</v>
      </c>
      <c r="C195" s="15" t="s">
        <v>201</v>
      </c>
      <c r="D195" s="9" t="str">
        <f aca="false">"Oberneuland "&amp;F195</f>
        <v>Oberneuland 9a</v>
      </c>
      <c r="E195" s="9" t="str">
        <f aca="false">G195&amp;", "&amp;H195&amp;", "&amp;I195</f>
        <v>Giese, Carl Gottfr. Georg, Hofmeier</v>
      </c>
      <c r="F195" s="16" t="s">
        <v>202</v>
      </c>
      <c r="G195" s="9" t="s">
        <v>203</v>
      </c>
      <c r="H195" s="9" t="s">
        <v>204</v>
      </c>
      <c r="I195" s="9" t="s">
        <v>183</v>
      </c>
      <c r="J195" s="9"/>
      <c r="K195" s="8" t="s">
        <v>205</v>
      </c>
      <c r="L195" s="9" t="str">
        <f aca="false">"https://www.openstreetmap.org/?mlat="&amp;MID(A195,1,9)&amp;"&amp;mlon="&amp;MID(B195,1,8)&amp;"#map=18/"&amp;MID(A195,1,9)&amp;"/"&amp;MID(B195,1,8)</f>
        <v>https://www.openstreetmap.org/?mlat=53.104462&amp;mlon=8.908146#map=18/53.104462/8.908146</v>
      </c>
      <c r="M195" s="9" t="str">
        <f aca="false">"https://opentopomap.org/#marker=17/"&amp;MID(A195,1,9)&amp;"/"&amp;MID(B195,1,8)</f>
        <v>https://opentopomap.org/#marker=17/53.104462/8.908146</v>
      </c>
    </row>
    <row r="196" customFormat="false" ht="14.15" hidden="false" customHeight="true" outlineLevel="0" collapsed="false">
      <c r="A196" s="8" t="s">
        <v>1601</v>
      </c>
      <c r="B196" s="8" t="s">
        <v>1602</v>
      </c>
      <c r="C196" s="15" t="s">
        <v>1603</v>
      </c>
      <c r="D196" s="9" t="str">
        <f aca="false">"Rockwinkel "&amp;F196</f>
        <v>Rockwinkel 67</v>
      </c>
      <c r="E196" s="9" t="str">
        <f aca="false">G196&amp;", "&amp;H196&amp;", "&amp;I196</f>
        <v>Göttsche, Heinr., Malermeister</v>
      </c>
      <c r="F196" s="16" t="n">
        <v>67</v>
      </c>
      <c r="G196" s="9" t="s">
        <v>1604</v>
      </c>
      <c r="H196" s="9" t="s">
        <v>102</v>
      </c>
      <c r="I196" s="9" t="s">
        <v>1605</v>
      </c>
      <c r="J196" s="9"/>
      <c r="K196" s="8" t="s">
        <v>1606</v>
      </c>
      <c r="L196" s="9" t="str">
        <f aca="false">"https://www.openstreetmap.org/?mlat="&amp;MID(A196,1,9)&amp;"&amp;mlon="&amp;MID(B196,1,8)&amp;"#map=18/"&amp;MID(A196,1,9)&amp;"/"&amp;MID(B196,1,8)</f>
        <v>https://www.openstreetmap.org/?mlat=53.08215&amp;mlon=8.94166#map=18/53.08215/8.94166</v>
      </c>
      <c r="M196" s="9" t="str">
        <f aca="false">"https://opentopomap.org/#marker=17/"&amp;MID(A196,1,9)&amp;"/"&amp;MID(B196,1,8)</f>
        <v>https://opentopomap.org/#marker=17/53.08215/8.94166</v>
      </c>
    </row>
    <row r="197" customFormat="false" ht="14.15" hidden="false" customHeight="true" outlineLevel="0" collapsed="false">
      <c r="A197" s="8" t="s">
        <v>2269</v>
      </c>
      <c r="B197" s="8" t="s">
        <v>2270</v>
      </c>
      <c r="C197" s="15" t="s">
        <v>2271</v>
      </c>
      <c r="D197" s="9" t="str">
        <f aca="false">"Rockwinkel "&amp;F197</f>
        <v>Rockwinkel 125</v>
      </c>
      <c r="E197" s="9" t="str">
        <f aca="false">G197&amp;", "&amp;H197&amp;", "&amp;I197</f>
        <v>Graucop, Wilh., Maurer</v>
      </c>
      <c r="F197" s="16" t="n">
        <v>125</v>
      </c>
      <c r="G197" s="9" t="s">
        <v>2272</v>
      </c>
      <c r="H197" s="9" t="s">
        <v>216</v>
      </c>
      <c r="I197" s="9" t="s">
        <v>727</v>
      </c>
      <c r="J197" s="9"/>
      <c r="K197" s="8" t="s">
        <v>2273</v>
      </c>
      <c r="L197" s="9" t="str">
        <f aca="false">"https://www.openstreetmap.org/?mlat="&amp;MID(A197,1,9)&amp;"&amp;mlon="&amp;MID(B197,1,8)&amp;"#map=18/"&amp;MID(A197,1,9)&amp;"/"&amp;MID(B197,1,8)</f>
        <v>https://www.openstreetmap.org/?mlat=53.10101&amp;mlon=8.904982#map=18/53.10101/8.904982</v>
      </c>
      <c r="M197" s="9" t="str">
        <f aca="false">"https://opentopomap.org/#marker=17/"&amp;MID(A197,1,9)&amp;"/"&amp;MID(B197,1,8)</f>
        <v>https://opentopomap.org/#marker=17/53.10101/8.904982</v>
      </c>
    </row>
    <row r="198" customFormat="false" ht="14.15" hidden="false" customHeight="true" outlineLevel="0" collapsed="false">
      <c r="A198" s="8" t="s">
        <v>2459</v>
      </c>
      <c r="B198" s="8" t="s">
        <v>2460</v>
      </c>
      <c r="C198" s="15" t="s">
        <v>2461</v>
      </c>
      <c r="D198" s="9" t="str">
        <f aca="false">"Rockwinkel "&amp;F198</f>
        <v>Rockwinkel 145c</v>
      </c>
      <c r="E198" s="9" t="str">
        <f aca="false">G198&amp;", "&amp;H198&amp;", "&amp;I198</f>
        <v>Grieme, Heinr., Arbeiter</v>
      </c>
      <c r="F198" s="16" t="s">
        <v>2462</v>
      </c>
      <c r="G198" s="9" t="s">
        <v>2463</v>
      </c>
      <c r="H198" s="9" t="s">
        <v>102</v>
      </c>
      <c r="I198" s="9" t="s">
        <v>94</v>
      </c>
      <c r="J198" s="9"/>
      <c r="K198" s="8" t="s">
        <v>2464</v>
      </c>
      <c r="L198" s="9" t="str">
        <f aca="false">"https://www.openstreetmap.org/?mlat="&amp;MID(A198,1,9)&amp;"&amp;mlon="&amp;MID(B198,1,8)&amp;"#map=18/"&amp;MID(A198,1,9)&amp;"/"&amp;MID(B198,1,8)</f>
        <v>https://www.openstreetmap.org/?mlat=53.097792&amp;mlon=8.899408#map=18/53.097792/8.899408</v>
      </c>
      <c r="M198" s="9" t="str">
        <f aca="false">"https://opentopomap.org/#marker=17/"&amp;MID(A198,1,9)&amp;"/"&amp;MID(B198,1,8)</f>
        <v>https://opentopomap.org/#marker=17/53.097792/8.899408</v>
      </c>
    </row>
    <row r="199" customFormat="false" ht="14.15" hidden="false" customHeight="true" outlineLevel="0" collapsed="false">
      <c r="A199" s="8" t="s">
        <v>2180</v>
      </c>
      <c r="B199" s="8" t="s">
        <v>2181</v>
      </c>
      <c r="C199" s="15" t="s">
        <v>2182</v>
      </c>
      <c r="D199" s="9" t="str">
        <f aca="false">"Rockwinkel "&amp;F199</f>
        <v>Rockwinkel 112b</v>
      </c>
      <c r="E199" s="9" t="str">
        <f aca="false">G199&amp;", "&amp;H199&amp;", "&amp;I199</f>
        <v>Grimm, J. H., Privatmann</v>
      </c>
      <c r="F199" s="16" t="s">
        <v>2183</v>
      </c>
      <c r="G199" s="9" t="s">
        <v>2099</v>
      </c>
      <c r="H199" s="9" t="s">
        <v>570</v>
      </c>
      <c r="I199" s="9" t="s">
        <v>310</v>
      </c>
      <c r="J199" s="9"/>
      <c r="K199" s="8" t="s">
        <v>2184</v>
      </c>
      <c r="L199" s="9" t="str">
        <f aca="false">"https://www.openstreetmap.org/?mlat="&amp;MID(A199,1,9)&amp;"&amp;mlon="&amp;MID(B199,1,8)&amp;"#map=18/"&amp;MID(A199,1,9)&amp;"/"&amp;MID(B199,1,8)</f>
        <v>https://www.openstreetmap.org/?mlat=53.10009&amp;mlon=8.91889#map=18/53.10009/8.91889</v>
      </c>
      <c r="M199" s="9" t="str">
        <f aca="false">"https://opentopomap.org/#marker=17/"&amp;MID(A199,1,9)&amp;"/"&amp;MID(B199,1,8)</f>
        <v>https://opentopomap.org/#marker=17/53.10009/8.91889</v>
      </c>
    </row>
    <row r="200" customFormat="false" ht="14.15" hidden="false" customHeight="true" outlineLevel="0" collapsed="false">
      <c r="A200" s="8" t="s">
        <v>2096</v>
      </c>
      <c r="B200" s="8" t="s">
        <v>2097</v>
      </c>
      <c r="C200" s="15" t="s">
        <v>2098</v>
      </c>
      <c r="D200" s="9" t="str">
        <f aca="false">"Rockwinkel "&amp;F200</f>
        <v>Rockwinkel 105</v>
      </c>
      <c r="E200" s="9" t="str">
        <f aca="false">G200&amp;", "&amp;H200&amp;", "&amp;I200</f>
        <v>Grimm, J. H., Wirt</v>
      </c>
      <c r="F200" s="16" t="n">
        <v>105</v>
      </c>
      <c r="G200" s="9" t="s">
        <v>2099</v>
      </c>
      <c r="H200" s="9" t="s">
        <v>570</v>
      </c>
      <c r="I200" s="9" t="s">
        <v>217</v>
      </c>
      <c r="J200" s="9"/>
      <c r="K200" s="8" t="s">
        <v>2100</v>
      </c>
      <c r="L200" s="9" t="str">
        <f aca="false">"https://www.openstreetmap.org/?mlat="&amp;MID(A200,1,9)&amp;"&amp;mlon="&amp;MID(B200,1,8)&amp;"#map=18/"&amp;MID(A200,1,9)&amp;"/"&amp;MID(B200,1,8)</f>
        <v>https://www.openstreetmap.org/?mlat=53.096558&amp;mlon=8.927572#map=18/53.096558/8.927572</v>
      </c>
      <c r="M200" s="9" t="str">
        <f aca="false">"https://opentopomap.org/#marker=17/"&amp;MID(A200,1,9)&amp;"/"&amp;MID(B200,1,8)</f>
        <v>https://opentopomap.org/#marker=17/53.096558/8.927572</v>
      </c>
    </row>
    <row r="201" customFormat="false" ht="14.15" hidden="false" customHeight="true" outlineLevel="0" collapsed="false">
      <c r="A201" s="8" t="s">
        <v>631</v>
      </c>
      <c r="B201" s="8" t="s">
        <v>632</v>
      </c>
      <c r="C201" s="15" t="s">
        <v>633</v>
      </c>
      <c r="D201" s="9" t="str">
        <f aca="false">"Oberneuland "&amp;F201</f>
        <v>Oberneuland 56</v>
      </c>
      <c r="E201" s="9" t="str">
        <f aca="false">G201&amp;", "&amp;H201&amp;", "&amp;I201</f>
        <v>Gröffel, Annette, Hebamme</v>
      </c>
      <c r="F201" s="16" t="n">
        <v>56</v>
      </c>
      <c r="G201" s="9" t="s">
        <v>635</v>
      </c>
      <c r="H201" s="9" t="s">
        <v>636</v>
      </c>
      <c r="I201" s="9" t="s">
        <v>637</v>
      </c>
      <c r="J201" s="9"/>
      <c r="K201" s="8" t="s">
        <v>634</v>
      </c>
      <c r="L201" s="9" t="str">
        <f aca="false">"https://www.openstreetmap.org/?mlat="&amp;MID(A201,1,9)&amp;"&amp;mlon="&amp;MID(B201,1,8)&amp;"#map=18/"&amp;MID(A201,1,9)&amp;"/"&amp;MID(B201,1,8)</f>
        <v>https://www.openstreetmap.org/?mlat=53.089512&amp;mlon=8.938986#map=18/53.089512/8.938986</v>
      </c>
      <c r="M201" s="9" t="str">
        <f aca="false">"https://opentopomap.org/#marker=17/"&amp;MID(A201,1,9)&amp;"/"&amp;MID(B201,1,8)</f>
        <v>https://opentopomap.org/#marker=17/53.089512/8.938986</v>
      </c>
    </row>
    <row r="202" customFormat="false" ht="14.15" hidden="false" customHeight="true" outlineLevel="0" collapsed="false">
      <c r="A202" s="8" t="s">
        <v>1591</v>
      </c>
      <c r="B202" s="8" t="s">
        <v>1592</v>
      </c>
      <c r="C202" s="15" t="s">
        <v>1593</v>
      </c>
      <c r="D202" s="9" t="str">
        <f aca="false">"Rockwinkel "&amp;F202</f>
        <v>Rockwinkel 65</v>
      </c>
      <c r="E202" s="9" t="str">
        <f aca="false">G202&amp;", "&amp;H202&amp;", "&amp;I202</f>
        <v>Gröne, Diedr., Tonnenmacher</v>
      </c>
      <c r="F202" s="16" t="n">
        <v>65</v>
      </c>
      <c r="G202" s="9" t="s">
        <v>1594</v>
      </c>
      <c r="H202" s="9" t="s">
        <v>96</v>
      </c>
      <c r="I202" s="9" t="s">
        <v>1595</v>
      </c>
      <c r="J202" s="9"/>
      <c r="K202" s="8" t="s">
        <v>1596</v>
      </c>
      <c r="L202" s="9" t="str">
        <f aca="false">"https://www.openstreetmap.org/?mlat="&amp;MID(A202,1,9)&amp;"&amp;mlon="&amp;MID(B202,1,8)&amp;"#map=18/"&amp;MID(A202,1,9)&amp;"/"&amp;MID(B202,1,8)</f>
        <v>https://www.openstreetmap.org/?mlat=53.08262&amp;mlon=8.942639#map=18/53.08262/8.942639</v>
      </c>
      <c r="M202" s="9" t="str">
        <f aca="false">"https://opentopomap.org/#marker=17/"&amp;MID(A202,1,9)&amp;"/"&amp;MID(B202,1,8)</f>
        <v>https://opentopomap.org/#marker=17/53.08262/8.942639</v>
      </c>
    </row>
    <row r="203" customFormat="false" ht="14.15" hidden="false" customHeight="true" outlineLevel="0" collapsed="false">
      <c r="A203" s="8" t="s">
        <v>2441</v>
      </c>
      <c r="B203" s="8" t="s">
        <v>2442</v>
      </c>
      <c r="C203" s="15" t="s">
        <v>2443</v>
      </c>
      <c r="D203" s="9" t="str">
        <f aca="false">"Rockwinkel "&amp;F203</f>
        <v>Rockwinkel 144</v>
      </c>
      <c r="E203" s="9" t="str">
        <f aca="false">G203&amp;", "&amp;H203&amp;", "&amp;I203</f>
        <v>Gröne, J. D., Landmann</v>
      </c>
      <c r="F203" s="16" t="n">
        <v>144</v>
      </c>
      <c r="G203" s="9" t="s">
        <v>1594</v>
      </c>
      <c r="H203" s="9" t="s">
        <v>169</v>
      </c>
      <c r="I203" s="9" t="s">
        <v>164</v>
      </c>
      <c r="J203" s="9"/>
      <c r="K203" s="8" t="s">
        <v>2444</v>
      </c>
      <c r="L203" s="9" t="str">
        <f aca="false">"https://www.openstreetmap.org/?mlat="&amp;MID(A203,1,9)&amp;"&amp;mlon="&amp;MID(B203,1,8)&amp;"#map=18/"&amp;MID(A203,1,9)&amp;"/"&amp;MID(B203,1,8)</f>
        <v>https://www.openstreetmap.org/?mlat=53.0987&amp;mlon=8.89791#map=18/53.0987/8.89791</v>
      </c>
      <c r="M203" s="9" t="str">
        <f aca="false">"https://opentopomap.org/#marker=17/"&amp;MID(A203,1,9)&amp;"/"&amp;MID(B203,1,8)</f>
        <v>https://opentopomap.org/#marker=17/53.0987/8.89791</v>
      </c>
    </row>
    <row r="204" customFormat="false" ht="14.15" hidden="false" customHeight="true" outlineLevel="0" collapsed="false">
      <c r="A204" s="8" t="s">
        <v>1597</v>
      </c>
      <c r="B204" s="8" t="s">
        <v>1598</v>
      </c>
      <c r="C204" s="15" t="s">
        <v>1599</v>
      </c>
      <c r="D204" s="9" t="str">
        <f aca="false">"Rockwinkel "&amp;F204</f>
        <v>Rockwinkel 66</v>
      </c>
      <c r="E204" s="9" t="str">
        <f aca="false">G204&amp;", "&amp;H204&amp;", "&amp;I204</f>
        <v>Gröne, Joh., Landmann</v>
      </c>
      <c r="F204" s="16" t="n">
        <v>66</v>
      </c>
      <c r="G204" s="9" t="s">
        <v>1594</v>
      </c>
      <c r="H204" s="9" t="s">
        <v>143</v>
      </c>
      <c r="I204" s="9" t="s">
        <v>164</v>
      </c>
      <c r="J204" s="9"/>
      <c r="K204" s="8" t="s">
        <v>1600</v>
      </c>
      <c r="L204" s="9" t="str">
        <f aca="false">"https://www.openstreetmap.org/?mlat="&amp;MID(A204,1,9)&amp;"&amp;mlon="&amp;MID(B204,1,8)&amp;"#map=18/"&amp;MID(A204,1,9)&amp;"/"&amp;MID(B204,1,8)</f>
        <v>https://www.openstreetmap.org/?mlat=53.082532&amp;mlon=8.942124#map=18/53.082532/8.942124</v>
      </c>
      <c r="M204" s="9" t="str">
        <f aca="false">"https://opentopomap.org/#marker=17/"&amp;MID(A204,1,9)&amp;"/"&amp;MID(B204,1,8)</f>
        <v>https://opentopomap.org/#marker=17/53.082532/8.942124</v>
      </c>
    </row>
    <row r="205" customFormat="false" ht="14.15" hidden="false" customHeight="true" outlineLevel="0" collapsed="false">
      <c r="A205" s="8" t="s">
        <v>1087</v>
      </c>
      <c r="B205" s="8" t="s">
        <v>1088</v>
      </c>
      <c r="C205" s="15" t="s">
        <v>1089</v>
      </c>
      <c r="D205" s="9" t="str">
        <f aca="false">"Rockwinkel "&amp;F205</f>
        <v>Rockwinkel 7d</v>
      </c>
      <c r="E205" s="9" t="str">
        <f aca="false">G205&amp;", "&amp;H205</f>
        <v>Haake, C.</v>
      </c>
      <c r="F205" s="16" t="s">
        <v>1090</v>
      </c>
      <c r="G205" s="9" t="s">
        <v>1091</v>
      </c>
      <c r="H205" s="9" t="s">
        <v>93</v>
      </c>
      <c r="I205" s="9"/>
      <c r="J205" s="9"/>
      <c r="K205" s="8" t="s">
        <v>1092</v>
      </c>
      <c r="L205" s="9" t="str">
        <f aca="false">"https://www.openstreetmap.org/?mlat="&amp;MID(A205,1,9)&amp;"&amp;mlon="&amp;MID(B205,1,8)&amp;"#map=18/"&amp;MID(A205,1,9)&amp;"/"&amp;MID(B205,1,8)</f>
        <v>https://www.openstreetmap.org/?mlat=53.091562&amp;mlon=8.924198#map=18/53.091562/8.924198</v>
      </c>
      <c r="M205" s="9" t="str">
        <f aca="false">"https://opentopomap.org/#marker=17/"&amp;MID(A205,1,9)&amp;"/"&amp;MID(B205,1,8)</f>
        <v>https://opentopomap.org/#marker=17/53.091562/8.924198</v>
      </c>
    </row>
    <row r="206" customFormat="false" ht="14.15" hidden="false" customHeight="true" outlineLevel="0" collapsed="false">
      <c r="A206" s="8" t="s">
        <v>2020</v>
      </c>
      <c r="B206" s="8" t="s">
        <v>2021</v>
      </c>
      <c r="C206" s="15" t="s">
        <v>2022</v>
      </c>
      <c r="D206" s="9" t="str">
        <f aca="false">"Rockwinkel "&amp;F206</f>
        <v>Rockwinkel 95k</v>
      </c>
      <c r="E206" s="9" t="str">
        <f aca="false">G206&amp;", "&amp;H206&amp;", "&amp;I206</f>
        <v>Haering, H., Architekt</v>
      </c>
      <c r="F206" s="16" t="s">
        <v>2023</v>
      </c>
      <c r="G206" s="9" t="s">
        <v>2024</v>
      </c>
      <c r="H206" s="9" t="s">
        <v>109</v>
      </c>
      <c r="I206" s="9" t="s">
        <v>2025</v>
      </c>
      <c r="J206" s="9"/>
      <c r="K206" s="8" t="s">
        <v>2026</v>
      </c>
      <c r="L206" s="9" t="str">
        <f aca="false">"https://www.openstreetmap.org/?mlat="&amp;MID(A206,1,9)&amp;"&amp;mlon="&amp;MID(B206,1,8)&amp;"#map=18/"&amp;MID(A206,1,9)&amp;"/"&amp;MID(B206,1,8)</f>
        <v>https://www.openstreetmap.org/?mlat=53.090465&amp;mlon=8.933494#map=18/53.090465/8.933494</v>
      </c>
      <c r="M206" s="9" t="str">
        <f aca="false">"https://opentopomap.org/#marker=17/"&amp;MID(A206,1,9)&amp;"/"&amp;MID(B206,1,8)</f>
        <v>https://opentopomap.org/#marker=17/53.090465/8.933494</v>
      </c>
    </row>
    <row r="207" customFormat="false" ht="14.15" hidden="false" customHeight="true" outlineLevel="0" collapsed="false">
      <c r="A207" s="8" t="s">
        <v>490</v>
      </c>
      <c r="B207" s="8" t="s">
        <v>491</v>
      </c>
      <c r="C207" s="15" t="s">
        <v>492</v>
      </c>
      <c r="D207" s="9" t="str">
        <f aca="false">"Oberneuland "&amp;F207</f>
        <v>Oberneuland 43a</v>
      </c>
      <c r="E207" s="9" t="str">
        <f aca="false">G207&amp;", "&amp;H207&amp;", "&amp;I207</f>
        <v>Hage, H., Hofmeier</v>
      </c>
      <c r="F207" s="16" t="s">
        <v>493</v>
      </c>
      <c r="G207" s="9" t="s">
        <v>494</v>
      </c>
      <c r="H207" s="9" t="s">
        <v>109</v>
      </c>
      <c r="I207" s="9" t="s">
        <v>183</v>
      </c>
      <c r="J207" s="9"/>
      <c r="K207" s="8" t="s">
        <v>495</v>
      </c>
      <c r="L207" s="9" t="str">
        <f aca="false">"https://www.openstreetmap.org/?mlat="&amp;MID(A207,1,9)&amp;"&amp;mlon="&amp;MID(B207,1,8)&amp;"#map=18/"&amp;MID(A207,1,9)&amp;"/"&amp;MID(B207,1,8)</f>
        <v>https://www.openstreetmap.org/?mlat=53.093593&amp;mlon=8.934056#map=18/53.093593/8.934056</v>
      </c>
      <c r="M207" s="9" t="str">
        <f aca="false">"https://opentopomap.org/#marker=17/"&amp;MID(A207,1,9)&amp;"/"&amp;MID(B207,1,8)</f>
        <v>https://opentopomap.org/#marker=17/53.093593/8.934056</v>
      </c>
    </row>
    <row r="208" customFormat="false" ht="14.15" hidden="false" customHeight="true" outlineLevel="0" collapsed="false">
      <c r="A208" s="8" t="s">
        <v>2027</v>
      </c>
      <c r="B208" s="8" t="s">
        <v>2028</v>
      </c>
      <c r="C208" s="15" t="s">
        <v>2029</v>
      </c>
      <c r="D208" s="9" t="str">
        <f aca="false">"Rockwinkel "&amp;F208</f>
        <v>Rockwinkel 96</v>
      </c>
      <c r="E208" s="9" t="str">
        <f aca="false">G208&amp;", "&amp;H208&amp;", "&amp;I208</f>
        <v>Hagendorf, G. F., Stations-Vorsteher</v>
      </c>
      <c r="F208" s="16" t="n">
        <v>96</v>
      </c>
      <c r="G208" s="9" t="s">
        <v>2032</v>
      </c>
      <c r="H208" s="9" t="s">
        <v>2033</v>
      </c>
      <c r="I208" s="9" t="s">
        <v>2034</v>
      </c>
      <c r="J208" s="9"/>
      <c r="K208" s="8" t="s">
        <v>2031</v>
      </c>
      <c r="L208" s="9" t="str">
        <f aca="false">"https://www.openstreetmap.org/?mlat="&amp;MID(A208,1,9)&amp;"&amp;mlon="&amp;MID(B208,1,8)&amp;"#map=18/"&amp;MID(A208,1,9)&amp;"/"&amp;MID(B208,1,8)</f>
        <v>https://www.openstreetmap.org/?mlat=53.08861&amp;mlon=8.933#map=18/53.08861/8.933</v>
      </c>
      <c r="M208" s="9" t="str">
        <f aca="false">"https://opentopomap.org/#marker=17/"&amp;MID(A208,1,9)&amp;"/"&amp;MID(B208,1,8)</f>
        <v>https://opentopomap.org/#marker=17/53.08861/8.933</v>
      </c>
    </row>
    <row r="209" customFormat="false" ht="14.15" hidden="false" customHeight="true" outlineLevel="0" collapsed="false">
      <c r="A209" s="8" t="s">
        <v>778</v>
      </c>
      <c r="B209" s="8" t="s">
        <v>779</v>
      </c>
      <c r="C209" s="15" t="s">
        <v>780</v>
      </c>
      <c r="D209" s="9" t="str">
        <f aca="false">"Oberneuland "&amp;F209</f>
        <v>Oberneuland 77</v>
      </c>
      <c r="E209" s="9" t="str">
        <f aca="false">G209&amp;", "&amp;H209&amp;", "&amp;I209</f>
        <v>Haltermann, Hinr., Landmann</v>
      </c>
      <c r="F209" s="16" t="n">
        <v>77</v>
      </c>
      <c r="G209" s="9" t="s">
        <v>781</v>
      </c>
      <c r="H209" s="9" t="s">
        <v>355</v>
      </c>
      <c r="I209" s="9" t="s">
        <v>164</v>
      </c>
      <c r="J209" s="9"/>
      <c r="K209" s="8" t="s">
        <v>782</v>
      </c>
      <c r="L209" s="9" t="str">
        <f aca="false">"https://www.openstreetmap.org/?mlat="&amp;MID(A209,1,9)&amp;"&amp;mlon="&amp;MID(B209,1,8)&amp;"#map=18/"&amp;MID(A209,1,9)&amp;"/"&amp;MID(B209,1,8)</f>
        <v>https://www.openstreetmap.org/?mlat=53.089111&amp;mlon=8.950242#map=18/53.089111/8.950242</v>
      </c>
      <c r="M209" s="9" t="str">
        <f aca="false">"https://opentopomap.org/#marker=17/"&amp;MID(A209,1,9)&amp;"/"&amp;MID(B209,1,8)</f>
        <v>https://opentopomap.org/#marker=17/53.089111/8.950242</v>
      </c>
    </row>
    <row r="210" customFormat="false" ht="14.15" hidden="false" customHeight="true" outlineLevel="0" collapsed="false">
      <c r="A210" s="8" t="s">
        <v>1861</v>
      </c>
      <c r="B210" s="8" t="s">
        <v>1862</v>
      </c>
      <c r="C210" s="15" t="s">
        <v>1863</v>
      </c>
      <c r="D210" s="9" t="str">
        <f aca="false">"Rockwinkel "&amp;F210</f>
        <v>Rockwinkel 90</v>
      </c>
      <c r="E210" s="9" t="str">
        <f aca="false">G210&amp;", "&amp;H210&amp;", "&amp;I210</f>
        <v>Haltermann, Joh., Wwe.</v>
      </c>
      <c r="F210" s="16" t="n">
        <v>90</v>
      </c>
      <c r="G210" s="9" t="s">
        <v>781</v>
      </c>
      <c r="H210" s="9" t="s">
        <v>143</v>
      </c>
      <c r="I210" s="9" t="s">
        <v>91</v>
      </c>
      <c r="J210" s="9"/>
      <c r="K210" s="8" t="s">
        <v>1864</v>
      </c>
      <c r="L210" s="9" t="str">
        <f aca="false">"https://www.openstreetmap.org/?mlat="&amp;MID(A210,1,9)&amp;"&amp;mlon="&amp;MID(B210,1,8)&amp;"#map=18/"&amp;MID(A210,1,9)&amp;"/"&amp;MID(B210,1,8)</f>
        <v>https://www.openstreetmap.org/?mlat=53.087688&amp;mlon=8.938941#map=18/53.087688/8.938941</v>
      </c>
      <c r="M210" s="9" t="str">
        <f aca="false">"https://opentopomap.org/#marker=17/"&amp;MID(A210,1,9)&amp;"/"&amp;MID(B210,1,8)</f>
        <v>https://opentopomap.org/#marker=17/53.087688/8.938941</v>
      </c>
    </row>
    <row r="211" customFormat="false" ht="14.15" hidden="false" customHeight="true" outlineLevel="0" collapsed="false">
      <c r="A211" s="8" t="s">
        <v>388</v>
      </c>
      <c r="B211" s="8" t="s">
        <v>389</v>
      </c>
      <c r="C211" s="15" t="s">
        <v>390</v>
      </c>
      <c r="D211" s="9" t="str">
        <f aca="false">"Oberneuland "&amp;F211</f>
        <v>Oberneuland 29</v>
      </c>
      <c r="E211" s="9" t="str">
        <f aca="false">G211&amp;", "&amp;H211&amp;", "&amp;I211</f>
        <v>Hannenkamp, H., Landmann</v>
      </c>
      <c r="F211" s="16" t="n">
        <v>29</v>
      </c>
      <c r="G211" s="9" t="s">
        <v>391</v>
      </c>
      <c r="H211" s="9" t="s">
        <v>109</v>
      </c>
      <c r="I211" s="9" t="s">
        <v>164</v>
      </c>
      <c r="J211" s="9"/>
      <c r="K211" s="8" t="s">
        <v>392</v>
      </c>
      <c r="L211" s="9" t="str">
        <f aca="false">"https://www.openstreetmap.org/?mlat="&amp;MID(A211,1,9)&amp;"&amp;mlon="&amp;MID(B211,1,8)&amp;"#map=18/"&amp;MID(A211,1,9)&amp;"/"&amp;MID(B211,1,8)</f>
        <v>https://www.openstreetmap.org/?mlat=53.098705&amp;mlon=8.925011#map=18/53.098705/8.925011</v>
      </c>
      <c r="M211" s="9" t="str">
        <f aca="false">"https://opentopomap.org/#marker=17/"&amp;MID(A211,1,9)&amp;"/"&amp;MID(B211,1,8)</f>
        <v>https://opentopomap.org/#marker=17/53.098705/8.925011</v>
      </c>
    </row>
    <row r="212" customFormat="false" ht="14.15" hidden="false" customHeight="true" outlineLevel="0" collapsed="false">
      <c r="A212" s="8" t="s">
        <v>2330</v>
      </c>
      <c r="B212" s="8" t="s">
        <v>2331</v>
      </c>
      <c r="C212" s="15" t="s">
        <v>2332</v>
      </c>
      <c r="D212" s="9" t="str">
        <f aca="false">"Rockwinkel "&amp;F212</f>
        <v>Rockwinkel 131</v>
      </c>
      <c r="E212" s="9" t="str">
        <f aca="false">G212&amp;", "&amp;H212&amp;", "&amp;I212</f>
        <v>Harjens, Diedr., Arbeiter</v>
      </c>
      <c r="F212" s="16" t="n">
        <v>131</v>
      </c>
      <c r="G212" s="9" t="s">
        <v>2335</v>
      </c>
      <c r="H212" s="9" t="s">
        <v>96</v>
      </c>
      <c r="I212" s="9" t="s">
        <v>94</v>
      </c>
      <c r="J212" s="9"/>
      <c r="K212" s="8" t="s">
        <v>2334</v>
      </c>
      <c r="L212" s="9" t="str">
        <f aca="false">"https://www.openstreetmap.org/?mlat="&amp;MID(A212,1,9)&amp;"&amp;mlon="&amp;MID(B212,1,8)&amp;"#map=18/"&amp;MID(A212,1,9)&amp;"/"&amp;MID(B212,1,8)</f>
        <v>https://www.openstreetmap.org/?mlat=53.100833&amp;mlon=8.902175#map=18/53.100833/8.902175</v>
      </c>
      <c r="M212" s="9" t="str">
        <f aca="false">"https://opentopomap.org/#marker=17/"&amp;MID(A212,1,9)&amp;"/"&amp;MID(B212,1,8)</f>
        <v>https://opentopomap.org/#marker=17/53.100833/8.902175</v>
      </c>
    </row>
    <row r="213" customFormat="false" ht="14.15" hidden="false" customHeight="true" outlineLevel="0" collapsed="false">
      <c r="A213" s="8" t="s">
        <v>2318</v>
      </c>
      <c r="B213" s="8" t="s">
        <v>2319</v>
      </c>
      <c r="C213" s="15" t="s">
        <v>2320</v>
      </c>
      <c r="D213" s="9" t="str">
        <f aca="false">"Rockwinkel "&amp;F213</f>
        <v>Rockwinkel 130</v>
      </c>
      <c r="E213" s="9" t="str">
        <f aca="false">G213&amp;", "&amp;H213&amp;", "&amp;I213</f>
        <v>Hasch, Hinr., Klempner</v>
      </c>
      <c r="F213" s="16" t="n">
        <v>130</v>
      </c>
      <c r="G213" s="9" t="s">
        <v>2321</v>
      </c>
      <c r="H213" s="9" t="s">
        <v>355</v>
      </c>
      <c r="I213" s="9" t="s">
        <v>2322</v>
      </c>
      <c r="J213" s="9"/>
      <c r="K213" s="8" t="s">
        <v>2323</v>
      </c>
      <c r="L213" s="9" t="str">
        <f aca="false">"https://www.openstreetmap.org/?mlat="&amp;MID(A213,1,9)&amp;"&amp;mlon="&amp;MID(B213,1,8)&amp;"#map=18/"&amp;MID(A213,1,9)&amp;"/"&amp;MID(B213,1,8)</f>
        <v>https://www.openstreetmap.org/?mlat=53.10069&amp;mlon=8.90213#map=18/53.10069/8.90213</v>
      </c>
      <c r="M213" s="9" t="str">
        <f aca="false">"https://opentopomap.org/#marker=17/"&amp;MID(A213,1,9)&amp;"/"&amp;MID(B213,1,8)</f>
        <v>https://opentopomap.org/#marker=17/53.10069/8.90213</v>
      </c>
    </row>
    <row r="214" customFormat="false" ht="14.15" hidden="false" customHeight="true" outlineLevel="0" collapsed="false">
      <c r="A214" s="8" t="s">
        <v>2413</v>
      </c>
      <c r="B214" s="8" t="s">
        <v>2414</v>
      </c>
      <c r="C214" s="15" t="s">
        <v>2415</v>
      </c>
      <c r="D214" s="9" t="str">
        <f aca="false">"Rockwinkel "&amp;F214</f>
        <v>Rockwinkel 135a</v>
      </c>
      <c r="E214" s="9" t="str">
        <f aca="false">G214&amp;", "&amp;H214&amp;", "&amp;I214</f>
        <v>Hasemann, H., Maurer</v>
      </c>
      <c r="F214" s="16" t="s">
        <v>2374</v>
      </c>
      <c r="G214" s="9" t="s">
        <v>2416</v>
      </c>
      <c r="H214" s="9" t="s">
        <v>109</v>
      </c>
      <c r="I214" s="9" t="s">
        <v>727</v>
      </c>
      <c r="J214" s="9"/>
      <c r="K214" s="8" t="s">
        <v>2417</v>
      </c>
      <c r="L214" s="9" t="str">
        <f aca="false">"https://www.openstreetmap.org/?mlat="&amp;MID(A214,1,9)&amp;"&amp;mlon="&amp;MID(B214,1,8)&amp;"#map=18/"&amp;MID(A214,1,9)&amp;"/"&amp;MID(B214,1,8)</f>
        <v>https://www.openstreetmap.org/?mlat=53.100369&amp;mlon=8.897786#map=18/53.100369/8.897786</v>
      </c>
      <c r="M214" s="9" t="str">
        <f aca="false">"https://opentopomap.org/#marker=17/"&amp;MID(A214,1,9)&amp;"/"&amp;MID(B214,1,8)</f>
        <v>https://opentopomap.org/#marker=17/53.100369/8.897786</v>
      </c>
    </row>
    <row r="215" customFormat="false" ht="14.15" hidden="false" customHeight="true" outlineLevel="0" collapsed="false">
      <c r="A215" s="8" t="s">
        <v>2413</v>
      </c>
      <c r="B215" s="8" t="s">
        <v>2414</v>
      </c>
      <c r="C215" s="15" t="s">
        <v>2415</v>
      </c>
      <c r="D215" s="9" t="str">
        <f aca="false">"Rockwinkel am Rüten "&amp;F215</f>
        <v>Rockwinkel am Rüten 13</v>
      </c>
      <c r="E215" s="9" t="str">
        <f aca="false">G215&amp;", "&amp;H215&amp;", "&amp;I215</f>
        <v>Hasemann, H., Maurer</v>
      </c>
      <c r="F215" s="16" t="n">
        <v>13</v>
      </c>
      <c r="G215" s="9" t="s">
        <v>2416</v>
      </c>
      <c r="H215" s="9" t="s">
        <v>109</v>
      </c>
      <c r="I215" s="9" t="s">
        <v>727</v>
      </c>
      <c r="J215" s="9"/>
      <c r="K215" s="8" t="s">
        <v>2417</v>
      </c>
      <c r="L215" s="9" t="str">
        <f aca="false">"https://www.openstreetmap.org/?mlat="&amp;MID(A215,1,9)&amp;"&amp;mlon="&amp;MID(B215,1,8)&amp;"#map=18/"&amp;MID(A215,1,9)&amp;"/"&amp;MID(B215,1,8)</f>
        <v>https://www.openstreetmap.org/?mlat=53.100369&amp;mlon=8.897786#map=18/53.100369/8.897786</v>
      </c>
      <c r="M215" s="9" t="str">
        <f aca="false">"https://opentopomap.org/#marker=17/"&amp;MID(A215,1,9)&amp;"/"&amp;MID(B215,1,8)</f>
        <v>https://opentopomap.org/#marker=17/53.100369/8.897786</v>
      </c>
    </row>
    <row r="216" customFormat="false" ht="14.15" hidden="false" customHeight="true" outlineLevel="0" collapsed="false">
      <c r="A216" s="8" t="s">
        <v>1198</v>
      </c>
      <c r="B216" s="8" t="s">
        <v>1199</v>
      </c>
      <c r="C216" s="15" t="s">
        <v>1200</v>
      </c>
      <c r="D216" s="9" t="str">
        <f aca="false">"Rockwinkel "&amp;F216</f>
        <v>Rockwinkel 17A</v>
      </c>
      <c r="E216" s="9" t="str">
        <f aca="false">G216&amp;", "&amp;H216&amp;", "&amp;J216</f>
        <v>Hasse, Otto, Landgut</v>
      </c>
      <c r="F216" s="16" t="s">
        <v>1201</v>
      </c>
      <c r="G216" s="9" t="s">
        <v>1202</v>
      </c>
      <c r="H216" s="9" t="s">
        <v>1203</v>
      </c>
      <c r="I216" s="9"/>
      <c r="J216" s="9" t="s">
        <v>151</v>
      </c>
      <c r="K216" s="8" t="s">
        <v>1204</v>
      </c>
      <c r="L216" s="9" t="str">
        <f aca="false">"https://www.openstreetmap.org/?mlat="&amp;MID(A216,1,9)&amp;"&amp;mlon="&amp;MID(B216,1,8)&amp;"#map=18/"&amp;MID(A216,1,9)&amp;"/"&amp;MID(B216,1,8)</f>
        <v>https://www.openstreetmap.org/?mlat=53.0841&amp;mlon=8.93244#map=18/53.0841/8.93244</v>
      </c>
      <c r="M216" s="9" t="str">
        <f aca="false">"https://opentopomap.org/#marker=17/"&amp;MID(A216,1,9)&amp;"/"&amp;MID(B216,1,8)</f>
        <v>https://opentopomap.org/#marker=17/53.0841/8.93244</v>
      </c>
    </row>
    <row r="217" customFormat="false" ht="14.15" hidden="false" customHeight="true" outlineLevel="0" collapsed="false">
      <c r="A217" s="8" t="s">
        <v>339</v>
      </c>
      <c r="B217" s="8" t="s">
        <v>340</v>
      </c>
      <c r="C217" s="15" t="s">
        <v>341</v>
      </c>
      <c r="D217" s="9" t="str">
        <f aca="false">"Oberneuland "&amp;F217</f>
        <v>Oberneuland 25</v>
      </c>
      <c r="E217" s="9" t="str">
        <f aca="false">G217&amp;", "&amp;H217&amp;", "&amp;I217</f>
        <v>Hauschild, Diedr., Arbeiter</v>
      </c>
      <c r="F217" s="16" t="n">
        <v>25</v>
      </c>
      <c r="G217" s="9" t="s">
        <v>342</v>
      </c>
      <c r="H217" s="9" t="s">
        <v>96</v>
      </c>
      <c r="I217" s="9" t="s">
        <v>94</v>
      </c>
      <c r="J217" s="9"/>
      <c r="K217" s="8" t="s">
        <v>343</v>
      </c>
      <c r="L217" s="9" t="str">
        <f aca="false">"https://www.openstreetmap.org/?mlat="&amp;MID(A217,1,9)&amp;"&amp;mlon="&amp;MID(B217,1,8)&amp;"#map=18/"&amp;MID(A217,1,9)&amp;"/"&amp;MID(B217,1,8)</f>
        <v>https://www.openstreetmap.org/?mlat=53.10288&amp;mlon=8.92901#map=18/53.10288/8.92901</v>
      </c>
      <c r="M217" s="9" t="str">
        <f aca="false">"https://opentopomap.org/#marker=17/"&amp;MID(A217,1,9)&amp;"/"&amp;MID(B217,1,8)</f>
        <v>https://opentopomap.org/#marker=17/53.10288/8.92901</v>
      </c>
    </row>
    <row r="218" customFormat="false" ht="14.15" hidden="false" customHeight="true" outlineLevel="0" collapsed="false">
      <c r="A218" s="8" t="s">
        <v>2138</v>
      </c>
      <c r="B218" s="8" t="s">
        <v>2139</v>
      </c>
      <c r="C218" s="15" t="s">
        <v>2140</v>
      </c>
      <c r="D218" s="9" t="str">
        <f aca="false">"Rockwinkel "&amp;F218</f>
        <v>Rockwinkel 109</v>
      </c>
      <c r="E218" s="9" t="str">
        <f aca="false">G218&amp;", "&amp;H218&amp;", "&amp;J218</f>
        <v>Havers, H., Landgut</v>
      </c>
      <c r="F218" s="16" t="n">
        <v>109</v>
      </c>
      <c r="G218" s="9" t="s">
        <v>2141</v>
      </c>
      <c r="H218" s="9" t="s">
        <v>109</v>
      </c>
      <c r="I218" s="9"/>
      <c r="J218" s="9" t="s">
        <v>151</v>
      </c>
      <c r="K218" s="8" t="s">
        <v>2142</v>
      </c>
      <c r="L218" s="9" t="str">
        <f aca="false">"https://www.openstreetmap.org/?mlat="&amp;MID(A218,1,9)&amp;"&amp;mlon="&amp;MID(B218,1,8)&amp;"#map=18/"&amp;MID(A218,1,9)&amp;"/"&amp;MID(B218,1,8)</f>
        <v>https://www.openstreetmap.org/?mlat=53.098495&amp;mlon=8.920961#map=18/53.098495/8.920961</v>
      </c>
      <c r="M218" s="9" t="str">
        <f aca="false">"https://opentopomap.org/#marker=17/"&amp;MID(A218,1,9)&amp;"/"&amp;MID(B218,1,8)</f>
        <v>https://opentopomap.org/#marker=17/53.098495/8.920961</v>
      </c>
    </row>
    <row r="219" customFormat="false" ht="14.15" hidden="false" customHeight="true" outlineLevel="0" collapsed="false">
      <c r="A219" s="8" t="s">
        <v>485</v>
      </c>
      <c r="B219" s="8" t="s">
        <v>486</v>
      </c>
      <c r="C219" s="15" t="s">
        <v>487</v>
      </c>
      <c r="D219" s="9" t="str">
        <f aca="false">"Oberneuland "&amp;F219</f>
        <v>Oberneuland 43</v>
      </c>
      <c r="E219" s="9" t="str">
        <f aca="false">G219&amp;"'s "&amp;J219</f>
        <v>Hegeler's Landgut</v>
      </c>
      <c r="F219" s="16" t="n">
        <v>43</v>
      </c>
      <c r="G219" s="9" t="s">
        <v>488</v>
      </c>
      <c r="H219" s="9"/>
      <c r="I219" s="9"/>
      <c r="J219" s="9" t="s">
        <v>151</v>
      </c>
      <c r="K219" s="8" t="s">
        <v>489</v>
      </c>
      <c r="L219" s="9" t="str">
        <f aca="false">"https://www.openstreetmap.org/?mlat="&amp;MID(A219,1,9)&amp;"&amp;mlon="&amp;MID(B219,1,8)&amp;"#map=18/"&amp;MID(A219,1,9)&amp;"/"&amp;MID(B219,1,8)</f>
        <v>https://www.openstreetmap.org/?mlat=53.093424&amp;mlon=8.934286#map=18/53.093424/8.934286</v>
      </c>
      <c r="M219" s="9" t="str">
        <f aca="false">"https://opentopomap.org/#marker=17/"&amp;MID(A219,1,9)&amp;"/"&amp;MID(B219,1,8)</f>
        <v>https://opentopomap.org/#marker=17/53.093424/8.934286</v>
      </c>
    </row>
    <row r="220" customFormat="false" ht="14.15" hidden="false" customHeight="true" outlineLevel="0" collapsed="false">
      <c r="A220" s="8" t="s">
        <v>2429</v>
      </c>
      <c r="B220" s="8" t="s">
        <v>2430</v>
      </c>
      <c r="C220" s="15" t="s">
        <v>2431</v>
      </c>
      <c r="D220" s="9" t="str">
        <f aca="false">"Rockwinkel "&amp;F220</f>
        <v>Rockwinkel 143</v>
      </c>
      <c r="E220" s="9" t="str">
        <f aca="false">G220&amp;", "&amp;H220&amp;", "&amp;I220</f>
        <v>Hegener, Ernst Otto, Bäcker</v>
      </c>
      <c r="F220" s="16" t="n">
        <v>143</v>
      </c>
      <c r="G220" s="9" t="s">
        <v>2432</v>
      </c>
      <c r="H220" s="9" t="s">
        <v>2433</v>
      </c>
      <c r="I220" s="9" t="s">
        <v>250</v>
      </c>
      <c r="J220" s="9"/>
      <c r="K220" s="8" t="s">
        <v>2434</v>
      </c>
      <c r="L220" s="9" t="str">
        <f aca="false">"https://www.openstreetmap.org/?mlat="&amp;MID(A220,1,9)&amp;"&amp;mlon="&amp;MID(B220,1,8)&amp;"#map=18/"&amp;MID(A220,1,9)&amp;"/"&amp;MID(B220,1,8)</f>
        <v>https://www.openstreetmap.org/?mlat=53.098489&amp;mlon=8.897164#map=18/53.098489/8.897164</v>
      </c>
      <c r="M220" s="9" t="str">
        <f aca="false">"https://opentopomap.org/#marker=17/"&amp;MID(A220,1,9)&amp;"/"&amp;MID(B220,1,8)</f>
        <v>https://opentopomap.org/#marker=17/53.098489/8.897164</v>
      </c>
    </row>
    <row r="221" customFormat="false" ht="14.15" hidden="false" customHeight="true" outlineLevel="0" collapsed="false">
      <c r="A221" s="8" t="s">
        <v>2355</v>
      </c>
      <c r="B221" s="8" t="s">
        <v>2356</v>
      </c>
      <c r="C221" s="15" t="s">
        <v>2357</v>
      </c>
      <c r="D221" s="9" t="str">
        <f aca="false">"Rockwinkel "&amp;F221</f>
        <v>Rockwinkel 134A</v>
      </c>
      <c r="E221" s="9" t="str">
        <f aca="false">G221&amp;", "&amp;H221&amp;", "&amp;I221</f>
        <v>Heimson, J., Arbeiter</v>
      </c>
      <c r="F221" s="16" t="s">
        <v>2358</v>
      </c>
      <c r="G221" s="9" t="s">
        <v>2359</v>
      </c>
      <c r="H221" s="9" t="s">
        <v>150</v>
      </c>
      <c r="I221" s="9" t="s">
        <v>94</v>
      </c>
      <c r="J221" s="9"/>
      <c r="K221" s="8" t="s">
        <v>2360</v>
      </c>
      <c r="L221" s="9" t="str">
        <f aca="false">"https://www.openstreetmap.org/?mlat="&amp;MID(A221,1,9)&amp;"&amp;mlon="&amp;MID(B221,1,8)&amp;"#map=18/"&amp;MID(A221,1,9)&amp;"/"&amp;MID(B221,1,8)</f>
        <v>https://www.openstreetmap.org/?mlat=53.10137&amp;mlon=8.90255#map=18/53.10137/8.90255</v>
      </c>
      <c r="M221" s="9" t="str">
        <f aca="false">"https://opentopomap.org/#marker=17/"&amp;MID(A221,1,9)&amp;"/"&amp;MID(B221,1,8)</f>
        <v>https://opentopomap.org/#marker=17/53.10137/8.90255</v>
      </c>
    </row>
    <row r="222" customFormat="false" ht="14.15" hidden="false" customHeight="true" outlineLevel="0" collapsed="false">
      <c r="A222" s="8" t="s">
        <v>277</v>
      </c>
      <c r="B222" s="8" t="s">
        <v>278</v>
      </c>
      <c r="C222" s="15" t="s">
        <v>279</v>
      </c>
      <c r="D222" s="9" t="str">
        <f aca="false">"Oberneuland "&amp;F222</f>
        <v>Oberneuland 17</v>
      </c>
      <c r="E222" s="9" t="str">
        <f aca="false">G222&amp;", "&amp;H222&amp;", "&amp;I222&amp;", "&amp;J222</f>
        <v>Heineken, August, Wwe., Landgut</v>
      </c>
      <c r="F222" s="16" t="n">
        <v>17</v>
      </c>
      <c r="G222" s="9" t="s">
        <v>280</v>
      </c>
      <c r="H222" s="9" t="s">
        <v>281</v>
      </c>
      <c r="I222" s="9" t="s">
        <v>91</v>
      </c>
      <c r="J222" s="9" t="s">
        <v>151</v>
      </c>
      <c r="K222" s="8" t="s">
        <v>282</v>
      </c>
      <c r="L222" s="9" t="str">
        <f aca="false">"https://www.openstreetmap.org/?mlat="&amp;MID(A222,1,9)&amp;"&amp;mlon="&amp;MID(B222,1,8)&amp;"#map=18/"&amp;MID(A222,1,9)&amp;"/"&amp;MID(B222,1,8)</f>
        <v>https://www.openstreetmap.org/?mlat=53.10291&amp;mlon=8.91745#map=18/53.10291/8.91745</v>
      </c>
      <c r="M222" s="9" t="str">
        <f aca="false">"https://opentopomap.org/#marker=17/"&amp;MID(A222,1,9)&amp;"/"&amp;MID(B222,1,8)</f>
        <v>https://opentopomap.org/#marker=17/53.10291/8.91745</v>
      </c>
    </row>
    <row r="223" customFormat="false" ht="14.15" hidden="false" customHeight="true" outlineLevel="0" collapsed="false">
      <c r="A223" s="8" t="s">
        <v>1797</v>
      </c>
      <c r="B223" s="8" t="s">
        <v>1798</v>
      </c>
      <c r="C223" s="15" t="s">
        <v>1799</v>
      </c>
      <c r="D223" s="9" t="str">
        <f aca="false">"Rockwinkel "&amp;F223</f>
        <v>Rockwinkel 83e</v>
      </c>
      <c r="E223" s="9" t="str">
        <f aca="false">G223&amp;", "&amp;H223&amp;", "&amp;I223&amp;", "&amp;J223</f>
        <v>Heinson, Heinr., Arbeiter, Kolonialwarenhandlung</v>
      </c>
      <c r="F223" s="16" t="s">
        <v>1800</v>
      </c>
      <c r="G223" s="9" t="s">
        <v>1801</v>
      </c>
      <c r="H223" s="9" t="s">
        <v>102</v>
      </c>
      <c r="I223" s="9" t="s">
        <v>94</v>
      </c>
      <c r="J223" s="9" t="s">
        <v>547</v>
      </c>
      <c r="K223" s="8" t="s">
        <v>1802</v>
      </c>
      <c r="L223" s="9" t="str">
        <f aca="false">"https://www.openstreetmap.org/?mlat="&amp;MID(A223,1,9)&amp;"&amp;mlon="&amp;MID(B223,1,8)&amp;"#map=18/"&amp;MID(A223,1,9)&amp;"/"&amp;MID(B223,1,8)</f>
        <v>https://www.openstreetmap.org/?mlat=53.08519&amp;mlon=8.93981#map=18/53.08519/8.93981</v>
      </c>
      <c r="M223" s="9" t="str">
        <f aca="false">"https://opentopomap.org/#marker=17/"&amp;MID(A223,1,9)&amp;"/"&amp;MID(B223,1,8)</f>
        <v>https://opentopomap.org/#marker=17/53.08519/8.93981</v>
      </c>
    </row>
    <row r="224" customFormat="false" ht="14.15" hidden="false" customHeight="true" outlineLevel="0" collapsed="false">
      <c r="A224" s="8" t="s">
        <v>1060</v>
      </c>
      <c r="B224" s="8" t="s">
        <v>1061</v>
      </c>
      <c r="C224" s="15" t="s">
        <v>1062</v>
      </c>
      <c r="D224" s="9" t="str">
        <f aca="false">"Rockwinkel "&amp;F224</f>
        <v>Rockwinkel 6c</v>
      </c>
      <c r="E224" s="9" t="str">
        <f aca="false">G224&amp;", "&amp;H224&amp;", "&amp;I224</f>
        <v>Henke, H. G. W., Maurer</v>
      </c>
      <c r="F224" s="16" t="s">
        <v>1063</v>
      </c>
      <c r="G224" s="9" t="s">
        <v>1064</v>
      </c>
      <c r="H224" s="9" t="s">
        <v>1065</v>
      </c>
      <c r="I224" s="9" t="s">
        <v>727</v>
      </c>
      <c r="J224" s="9"/>
      <c r="K224" s="8" t="s">
        <v>1066</v>
      </c>
      <c r="L224" s="9" t="str">
        <f aca="false">"https://www.openstreetmap.org/?mlat="&amp;MID(A224,1,9)&amp;"&amp;mlon="&amp;MID(B224,1,8)&amp;"#map=18/"&amp;MID(A224,1,9)&amp;"/"&amp;MID(B224,1,8)</f>
        <v>https://www.openstreetmap.org/?mlat=53.091805&amp;mlon=8.920296#map=18/53.091805/8.920296</v>
      </c>
      <c r="M224" s="9" t="str">
        <f aca="false">"https://opentopomap.org/#marker=17/"&amp;MID(A224,1,9)&amp;"/"&amp;MID(B224,1,8)</f>
        <v>https://opentopomap.org/#marker=17/53.091805/8.920296</v>
      </c>
    </row>
    <row r="225" customFormat="false" ht="14.15" hidden="false" customHeight="true" outlineLevel="0" collapsed="false">
      <c r="A225" s="8" t="s">
        <v>1158</v>
      </c>
      <c r="B225" s="8" t="s">
        <v>1159</v>
      </c>
      <c r="C225" s="15" t="s">
        <v>1160</v>
      </c>
      <c r="D225" s="9" t="str">
        <f aca="false">"Rockwinkel "&amp;F225</f>
        <v>Rockwinkel 13</v>
      </c>
      <c r="E225" s="9" t="str">
        <f aca="false">G225&amp;", "&amp;H225&amp;", "&amp;J225</f>
        <v>Henschen, Fritz, Landgut</v>
      </c>
      <c r="F225" s="16" t="n">
        <v>13</v>
      </c>
      <c r="G225" s="9" t="s">
        <v>1161</v>
      </c>
      <c r="H225" s="9" t="s">
        <v>506</v>
      </c>
      <c r="I225" s="9"/>
      <c r="J225" s="9" t="s">
        <v>151</v>
      </c>
      <c r="K225" s="8" t="s">
        <v>1162</v>
      </c>
      <c r="L225" s="9" t="str">
        <f aca="false">"https://www.openstreetmap.org/?mlat="&amp;MID(A225,1,9)&amp;"&amp;mlon="&amp;MID(B225,1,8)&amp;"#map=18/"&amp;MID(A225,1,9)&amp;"/"&amp;MID(B225,1,8)</f>
        <v>https://www.openstreetmap.org/?mlat=53.086349&amp;mlon=8.930876#map=18/53.086349/8.930876</v>
      </c>
      <c r="M225" s="9" t="str">
        <f aca="false">"https://opentopomap.org/#marker=17/"&amp;MID(A225,1,9)&amp;"/"&amp;MID(B225,1,8)</f>
        <v>https://opentopomap.org/#marker=17/53.086349/8.930876</v>
      </c>
    </row>
    <row r="226" customFormat="false" ht="14.15" hidden="false" customHeight="true" outlineLevel="0" collapsed="false">
      <c r="A226" s="8" t="s">
        <v>2126</v>
      </c>
      <c r="B226" s="8" t="s">
        <v>2127</v>
      </c>
      <c r="C226" s="15" t="s">
        <v>2128</v>
      </c>
      <c r="D226" s="9" t="str">
        <f aca="false">"Rockwinkel "&amp;F226</f>
        <v>Rockwinkel 108</v>
      </c>
      <c r="E226" s="9" t="str">
        <f aca="false">G226&amp;", "&amp;H226&amp;", "&amp;I226</f>
        <v>Hente, Johann Her., Tischler</v>
      </c>
      <c r="F226" s="16" t="n">
        <v>108</v>
      </c>
      <c r="G226" s="9" t="s">
        <v>2129</v>
      </c>
      <c r="H226" s="9" t="s">
        <v>2130</v>
      </c>
      <c r="I226" s="9" t="s">
        <v>835</v>
      </c>
      <c r="J226" s="9"/>
      <c r="K226" s="8" t="s">
        <v>2131</v>
      </c>
      <c r="L226" s="9" t="str">
        <f aca="false">"https://www.openstreetmap.org/?mlat="&amp;MID(A226,1,9)&amp;"&amp;mlon="&amp;MID(B226,1,8)&amp;"#map=18/"&amp;MID(A226,1,9)&amp;"/"&amp;MID(B226,1,8)</f>
        <v>https://www.openstreetmap.org/?mlat=53.098569&amp;mlon=8.922571#map=18/53.098569/8.922571</v>
      </c>
      <c r="M226" s="9" t="str">
        <f aca="false">"https://opentopomap.org/#marker=17/"&amp;MID(A226,1,9)&amp;"/"&amp;MID(B226,1,8)</f>
        <v>https://opentopomap.org/#marker=17/53.098569/8.922571</v>
      </c>
    </row>
    <row r="227" customFormat="false" ht="14.15" hidden="false" customHeight="true" outlineLevel="0" collapsed="false">
      <c r="A227" s="8" t="s">
        <v>1037</v>
      </c>
      <c r="B227" s="8" t="s">
        <v>1038</v>
      </c>
      <c r="C227" s="15" t="s">
        <v>1039</v>
      </c>
      <c r="D227" s="9" t="str">
        <f aca="false">"Rockwinkel "&amp;F227</f>
        <v>Rockwinkel 5g</v>
      </c>
      <c r="E227" s="9" t="str">
        <f aca="false">G227&amp;", "&amp;H227&amp;", "&amp;I227</f>
        <v>Herfurth, Franz, Maler</v>
      </c>
      <c r="F227" s="16" t="s">
        <v>1040</v>
      </c>
      <c r="G227" s="9" t="s">
        <v>1041</v>
      </c>
      <c r="H227" s="9" t="s">
        <v>275</v>
      </c>
      <c r="I227" s="9" t="s">
        <v>647</v>
      </c>
      <c r="J227" s="9"/>
      <c r="K227" s="8" t="s">
        <v>1042</v>
      </c>
      <c r="L227" s="9" t="str">
        <f aca="false">"https://www.openstreetmap.org/?mlat="&amp;MID(A227,1,9)&amp;"&amp;mlon="&amp;MID(B227,1,8)&amp;"#map=18/"&amp;MID(A227,1,9)&amp;"/"&amp;MID(B227,1,8)</f>
        <v>https://www.openstreetmap.org/?mlat=53.092734&amp;mlon=8.916947#map=18/53.092734/8.916947</v>
      </c>
      <c r="M227" s="9" t="str">
        <f aca="false">"https://opentopomap.org/#marker=17/"&amp;MID(A227,1,9)&amp;"/"&amp;MID(B227,1,8)</f>
        <v>https://opentopomap.org/#marker=17/53.092734/8.916947</v>
      </c>
    </row>
    <row r="228" customFormat="false" ht="14.15" hidden="false" customHeight="true" outlineLevel="0" collapsed="false">
      <c r="A228" s="8" t="s">
        <v>2422</v>
      </c>
      <c r="B228" s="8" t="s">
        <v>2423</v>
      </c>
      <c r="C228" s="15" t="s">
        <v>2424</v>
      </c>
      <c r="D228" s="9" t="str">
        <f aca="false">"Rockwinkel "&amp;F228</f>
        <v>Rockwinkel 135a</v>
      </c>
      <c r="E228" s="9" t="str">
        <f aca="false">G228&amp;", "&amp;H228&amp;", "&amp;I228</f>
        <v>Heuer, Alb., Arbeiter</v>
      </c>
      <c r="F228" s="16" t="s">
        <v>2374</v>
      </c>
      <c r="G228" s="9" t="s">
        <v>1835</v>
      </c>
      <c r="H228" s="9" t="s">
        <v>841</v>
      </c>
      <c r="I228" s="9" t="s">
        <v>94</v>
      </c>
      <c r="J228" s="9"/>
      <c r="K228" s="8" t="s">
        <v>2425</v>
      </c>
      <c r="L228" s="9" t="str">
        <f aca="false">"https://www.openstreetmap.org/?mlat="&amp;MID(A228,1,9)&amp;"&amp;mlon="&amp;MID(B228,1,8)&amp;"#map=18/"&amp;MID(A228,1,9)&amp;"/"&amp;MID(B228,1,8)</f>
        <v>https://www.openstreetmap.org/?mlat=53.10017&amp;mlon=8.89742#map=18/53.10017/8.89742</v>
      </c>
      <c r="M228" s="9" t="str">
        <f aca="false">"https://opentopomap.org/#marker=17/"&amp;MID(A228,1,9)&amp;"/"&amp;MID(B228,1,8)</f>
        <v>https://opentopomap.org/#marker=17/53.10017/8.89742</v>
      </c>
    </row>
    <row r="229" customFormat="false" ht="14.15" hidden="false" customHeight="true" outlineLevel="0" collapsed="false">
      <c r="A229" s="8" t="s">
        <v>2422</v>
      </c>
      <c r="B229" s="8" t="s">
        <v>2423</v>
      </c>
      <c r="C229" s="15" t="s">
        <v>2424</v>
      </c>
      <c r="D229" s="9" t="str">
        <f aca="false">"Rockwinkel am Rüten "&amp;F229</f>
        <v>Rockwinkel am Rüten 11</v>
      </c>
      <c r="E229" s="9" t="str">
        <f aca="false">G229&amp;", "&amp;H229&amp;", "&amp;I229</f>
        <v>Heuer, Alb., Arbeiter</v>
      </c>
      <c r="F229" s="16" t="n">
        <v>11</v>
      </c>
      <c r="G229" s="9" t="s">
        <v>1835</v>
      </c>
      <c r="H229" s="9" t="s">
        <v>841</v>
      </c>
      <c r="I229" s="9" t="s">
        <v>94</v>
      </c>
      <c r="J229" s="9"/>
      <c r="K229" s="8" t="s">
        <v>2425</v>
      </c>
      <c r="L229" s="9" t="str">
        <f aca="false">"https://www.openstreetmap.org/?mlat="&amp;MID(A229,1,9)&amp;"&amp;mlon="&amp;MID(B229,1,8)&amp;"#map=18/"&amp;MID(A229,1,9)&amp;"/"&amp;MID(B229,1,8)</f>
        <v>https://www.openstreetmap.org/?mlat=53.10017&amp;mlon=8.89742#map=18/53.10017/8.89742</v>
      </c>
      <c r="M229" s="9" t="str">
        <f aca="false">"https://opentopomap.org/#marker=17/"&amp;MID(A229,1,9)&amp;"/"&amp;MID(B229,1,8)</f>
        <v>https://opentopomap.org/#marker=17/53.10017/8.89742</v>
      </c>
    </row>
    <row r="230" customFormat="false" ht="14.15" hidden="false" customHeight="true" outlineLevel="0" collapsed="false">
      <c r="A230" s="8" t="s">
        <v>2149</v>
      </c>
      <c r="B230" s="8" t="s">
        <v>2526</v>
      </c>
      <c r="C230" s="15" t="s">
        <v>2527</v>
      </c>
      <c r="D230" s="9" t="str">
        <f aca="false">"Rockwinkel "&amp;F230</f>
        <v>Rockwinkel 149e</v>
      </c>
      <c r="E230" s="9" t="str">
        <f aca="false">G230&amp;", "&amp;H230&amp;", "&amp;I230</f>
        <v>Heuer, Ferdinand, Gärtner</v>
      </c>
      <c r="F230" s="16" t="s">
        <v>2528</v>
      </c>
      <c r="G230" s="9" t="s">
        <v>1835</v>
      </c>
      <c r="H230" s="9" t="s">
        <v>865</v>
      </c>
      <c r="I230" s="9" t="s">
        <v>236</v>
      </c>
      <c r="J230" s="9"/>
      <c r="K230" s="8" t="s">
        <v>2529</v>
      </c>
      <c r="L230" s="9" t="str">
        <f aca="false">"https://www.openstreetmap.org/?mlat="&amp;MID(A230,1,9)&amp;"&amp;mlon="&amp;MID(B230,1,8)&amp;"#map=18/"&amp;MID(A230,1,9)&amp;"/"&amp;MID(B230,1,8)</f>
        <v>https://www.openstreetmap.org/?mlat=53.09923&amp;mlon=8.90013#map=18/53.09923/8.90013</v>
      </c>
      <c r="M230" s="9" t="str">
        <f aca="false">"https://opentopomap.org/#marker=17/"&amp;MID(A230,1,9)&amp;"/"&amp;MID(B230,1,8)</f>
        <v>https://opentopomap.org/#marker=17/53.09923/8.90013</v>
      </c>
    </row>
    <row r="231" customFormat="false" ht="14.15" hidden="false" customHeight="true" outlineLevel="0" collapsed="false">
      <c r="A231" s="8" t="s">
        <v>2203</v>
      </c>
      <c r="B231" s="8" t="s">
        <v>2204</v>
      </c>
      <c r="C231" s="17" t="s">
        <v>2205</v>
      </c>
      <c r="D231" s="9" t="str">
        <f aca="false">"Rockwinkel "&amp;F231</f>
        <v>Rockwinkel 116</v>
      </c>
      <c r="E231" s="9" t="str">
        <f aca="false">G231&amp;", "&amp;H231&amp;", "&amp;I231</f>
        <v>Heuer, Wilh., Arbeiter</v>
      </c>
      <c r="F231" s="16" t="n">
        <v>116</v>
      </c>
      <c r="G231" s="9" t="s">
        <v>1835</v>
      </c>
      <c r="H231" s="9" t="s">
        <v>216</v>
      </c>
      <c r="I231" s="9" t="s">
        <v>94</v>
      </c>
      <c r="J231" s="9"/>
      <c r="K231" s="8" t="s">
        <v>2206</v>
      </c>
      <c r="L231" s="9" t="str">
        <f aca="false">"https://www.openstreetmap.org/?mlat="&amp;MID(A231,1,9)&amp;"&amp;mlon="&amp;MID(B231,1,8)&amp;"#map=18/"&amp;MID(A231,1,9)&amp;"/"&amp;MID(B231,1,8)</f>
        <v>https://www.openstreetmap.org/?mlat=53.102416&amp;mlon=8.910033#map=18/53.102416/8.910033</v>
      </c>
      <c r="M231" s="9" t="str">
        <f aca="false">"https://opentopomap.org/#marker=17/"&amp;MID(A231,1,9)&amp;"/"&amp;MID(B231,1,8)</f>
        <v>https://opentopomap.org/#marker=17/53.102416/8.910033</v>
      </c>
    </row>
    <row r="232" customFormat="false" ht="14.15" hidden="false" customHeight="true" outlineLevel="0" collapsed="false">
      <c r="A232" s="8" t="s">
        <v>1831</v>
      </c>
      <c r="B232" s="8" t="s">
        <v>1832</v>
      </c>
      <c r="C232" s="15" t="s">
        <v>1833</v>
      </c>
      <c r="D232" s="9" t="str">
        <f aca="false">"Rockwinkel "&amp;F232</f>
        <v>Rockwinkel 86a</v>
      </c>
      <c r="E232" s="9" t="str">
        <f aca="false">G232&amp;", "&amp;H232&amp;", "&amp;I232</f>
        <v>Heuer, Wilh., Hofmeier</v>
      </c>
      <c r="F232" s="16" t="s">
        <v>1834</v>
      </c>
      <c r="G232" s="9" t="s">
        <v>1835</v>
      </c>
      <c r="H232" s="9" t="s">
        <v>216</v>
      </c>
      <c r="I232" s="9" t="s">
        <v>183</v>
      </c>
      <c r="J232" s="9"/>
      <c r="K232" s="8" t="s">
        <v>1836</v>
      </c>
      <c r="L232" s="9" t="str">
        <f aca="false">"https://www.openstreetmap.org/?mlat="&amp;MID(A232,1,9)&amp;"&amp;mlon="&amp;MID(B232,1,8)&amp;"#map=18/"&amp;MID(A232,1,9)&amp;"/"&amp;MID(B232,1,8)</f>
        <v>https://www.openstreetmap.org/?mlat=53.0853&amp;mlon=8.93838#map=18/53.0853/8.93838</v>
      </c>
      <c r="M232" s="9" t="str">
        <f aca="false">"https://opentopomap.org/#marker=17/"&amp;MID(A232,1,9)&amp;"/"&amp;MID(B232,1,8)</f>
        <v>https://opentopomap.org/#marker=17/53.0853/8.93838</v>
      </c>
    </row>
    <row r="233" customFormat="false" ht="14.15" hidden="false" customHeight="true" outlineLevel="0" collapsed="false">
      <c r="A233" s="8" t="s">
        <v>1975</v>
      </c>
      <c r="B233" s="8" t="s">
        <v>1976</v>
      </c>
      <c r="C233" s="15" t="s">
        <v>1977</v>
      </c>
      <c r="D233" s="9" t="str">
        <f aca="false">"Rockwinkel "&amp;F233</f>
        <v>Rockwinkel 95c/d</v>
      </c>
      <c r="E233" s="9" t="str">
        <f aca="false">G233&amp;", "&amp;H233&amp;", "&amp;I233</f>
        <v>Hibbeler, Gerh., Monteur</v>
      </c>
      <c r="F233" s="16" t="s">
        <v>1978</v>
      </c>
      <c r="G233" s="9" t="s">
        <v>1979</v>
      </c>
      <c r="H233" s="9" t="s">
        <v>123</v>
      </c>
      <c r="I233" s="9" t="s">
        <v>1980</v>
      </c>
      <c r="J233" s="9"/>
      <c r="K233" s="8" t="s">
        <v>1981</v>
      </c>
      <c r="L233" s="9" t="str">
        <f aca="false">"https://www.openstreetmap.org/?mlat="&amp;MID(A233,1,9)&amp;"&amp;mlon="&amp;MID(B233,1,8)&amp;"#map=18/"&amp;MID(A233,1,9)&amp;"/"&amp;MID(B233,1,8)</f>
        <v>https://www.openstreetmap.org/?mlat=53.09006&amp;mlon=8.93405#map=18/53.09006/8.93405</v>
      </c>
      <c r="M233" s="9" t="str">
        <f aca="false">"https://opentopomap.org/#marker=17/"&amp;MID(A233,1,9)&amp;"/"&amp;MID(B233,1,8)</f>
        <v>https://opentopomap.org/#marker=17/53.09006/8.93405</v>
      </c>
    </row>
    <row r="234" customFormat="false" ht="14.15" hidden="false" customHeight="true" outlineLevel="0" collapsed="false">
      <c r="A234" s="8" t="s">
        <v>370</v>
      </c>
      <c r="B234" s="8" t="s">
        <v>371</v>
      </c>
      <c r="C234" s="15" t="s">
        <v>372</v>
      </c>
      <c r="D234" s="9" t="str">
        <f aca="false">"Oberneuland "&amp;F234</f>
        <v>Oberneuland 27</v>
      </c>
      <c r="E234" s="9" t="str">
        <f aca="false">G234&amp;", "&amp;H234&amp;", "&amp;I234</f>
        <v>Hildebrand, C., Gärtner</v>
      </c>
      <c r="F234" s="16" t="n">
        <v>27</v>
      </c>
      <c r="G234" s="9" t="s">
        <v>373</v>
      </c>
      <c r="H234" s="9" t="s">
        <v>93</v>
      </c>
      <c r="I234" s="9" t="s">
        <v>236</v>
      </c>
      <c r="J234" s="9"/>
      <c r="K234" s="8" t="s">
        <v>374</v>
      </c>
      <c r="L234" s="9" t="str">
        <f aca="false">"https://www.openstreetmap.org/?mlat="&amp;MID(A234,1,9)&amp;"&amp;mlon="&amp;MID(B234,1,8)&amp;"#map=18/"&amp;MID(A234,1,9)&amp;"/"&amp;MID(B234,1,8)</f>
        <v>https://www.openstreetmap.org/?mlat=53.09882&amp;mlon=8.923781#map=18/53.09882/8.923781</v>
      </c>
      <c r="M234" s="9" t="str">
        <f aca="false">"https://opentopomap.org/#marker=17/"&amp;MID(A234,1,9)&amp;"/"&amp;MID(B234,1,8)</f>
        <v>https://opentopomap.org/#marker=17/53.09882/8.923781</v>
      </c>
    </row>
    <row r="235" customFormat="false" ht="14.15" hidden="false" customHeight="true" outlineLevel="0" collapsed="false">
      <c r="A235" s="8" t="s">
        <v>259</v>
      </c>
      <c r="B235" s="8" t="s">
        <v>260</v>
      </c>
      <c r="C235" s="15" t="s">
        <v>254</v>
      </c>
      <c r="D235" s="9" t="str">
        <f aca="false">"Oberneuland "&amp;F235</f>
        <v>Oberneuland 15a</v>
      </c>
      <c r="E235" s="9" t="str">
        <f aca="false">G235&amp;", "&amp;H235&amp;", "&amp;I235</f>
        <v>Hilken, D., Landmann</v>
      </c>
      <c r="F235" s="16" t="s">
        <v>261</v>
      </c>
      <c r="G235" s="9" t="s">
        <v>262</v>
      </c>
      <c r="H235" s="9" t="s">
        <v>263</v>
      </c>
      <c r="I235" s="9" t="s">
        <v>164</v>
      </c>
      <c r="J235" s="9"/>
      <c r="K235" s="8" t="s">
        <v>264</v>
      </c>
      <c r="L235" s="9" t="str">
        <f aca="false">"https://www.openstreetmap.org/?mlat="&amp;MID(A235,1,9)&amp;"&amp;mlon="&amp;MID(B235,1,8)&amp;"#map=18/"&amp;MID(A235,1,9)&amp;"/"&amp;MID(B235,1,8)</f>
        <v>https://www.openstreetmap.org/?mlat=53.102465&amp;mlon=8.913609#map=18/53.102465/8.913609</v>
      </c>
      <c r="M235" s="9" t="str">
        <f aca="false">"https://opentopomap.org/#marker=17/"&amp;MID(A235,1,9)&amp;"/"&amp;MID(B235,1,8)</f>
        <v>https://opentopomap.org/#marker=17/53.102465/8.913609</v>
      </c>
    </row>
    <row r="236" customFormat="false" ht="14.15" hidden="false" customHeight="true" outlineLevel="0" collapsed="false">
      <c r="A236" s="8" t="s">
        <v>541</v>
      </c>
      <c r="B236" s="8" t="s">
        <v>542</v>
      </c>
      <c r="C236" s="15" t="s">
        <v>543</v>
      </c>
      <c r="D236" s="9" t="str">
        <f aca="false">"Oberneuland "&amp;F236</f>
        <v>Oberneuland 47b</v>
      </c>
      <c r="E236" s="9" t="str">
        <f aca="false">G236&amp;", "&amp;H236&amp;", "&amp;J236</f>
        <v>Hilken, Dan., Kolonialwarenhandlung</v>
      </c>
      <c r="F236" s="16" t="s">
        <v>544</v>
      </c>
      <c r="G236" s="9" t="s">
        <v>262</v>
      </c>
      <c r="H236" s="9" t="s">
        <v>545</v>
      </c>
      <c r="I236" s="9" t="s">
        <v>546</v>
      </c>
      <c r="J236" s="9" t="s">
        <v>547</v>
      </c>
      <c r="K236" s="8" t="s">
        <v>548</v>
      </c>
      <c r="L236" s="9" t="str">
        <f aca="false">"https://www.openstreetmap.org/?mlat="&amp;MID(A236,1,9)&amp;"&amp;mlon="&amp;MID(B236,1,8)&amp;"#map=18/"&amp;MID(A236,1,9)&amp;"/"&amp;MID(B236,1,8)</f>
        <v>https://www.openstreetmap.org/?mlat=53.091681&amp;mlon=8.935586#map=18/53.091681/8.935586</v>
      </c>
      <c r="M236" s="9" t="str">
        <f aca="false">"https://opentopomap.org/#marker=17/"&amp;MID(A236,1,9)&amp;"/"&amp;MID(B236,1,8)</f>
        <v>https://opentopomap.org/#marker=17/53.091681/8.935586</v>
      </c>
    </row>
    <row r="237" customFormat="false" ht="14.15" hidden="false" customHeight="true" outlineLevel="0" collapsed="false">
      <c r="A237" s="8" t="s">
        <v>2106</v>
      </c>
      <c r="B237" s="8" t="s">
        <v>2107</v>
      </c>
      <c r="C237" s="15" t="s">
        <v>2108</v>
      </c>
      <c r="D237" s="9" t="str">
        <f aca="false">"Rockwinkel "&amp;F237</f>
        <v>Rockwinkel 106</v>
      </c>
      <c r="E237" s="9" t="str">
        <f aca="false">G237&amp;", "&amp;H237&amp;", "&amp;I237</f>
        <v>Hilken, Friedr., Arbeiter</v>
      </c>
      <c r="F237" s="16" t="n">
        <v>106</v>
      </c>
      <c r="G237" s="9" t="s">
        <v>262</v>
      </c>
      <c r="H237" s="9" t="s">
        <v>483</v>
      </c>
      <c r="I237" s="9" t="s">
        <v>94</v>
      </c>
      <c r="J237" s="9"/>
      <c r="K237" s="8" t="s">
        <v>2109</v>
      </c>
      <c r="L237" s="9" t="str">
        <f aca="false">"https://www.openstreetmap.org/?mlat="&amp;MID(A237,1,9)&amp;"&amp;mlon="&amp;MID(B237,1,8)&amp;"#map=18/"&amp;MID(A237,1,9)&amp;"/"&amp;MID(B237,1,8)</f>
        <v>https://www.openstreetmap.org/?mlat=53.097546&amp;mlon=8.92567#map=18/53.097546/8.92567</v>
      </c>
      <c r="M237" s="9" t="str">
        <f aca="false">"https://opentopomap.org/#marker=17/"&amp;MID(A237,1,9)&amp;"/"&amp;MID(B237,1,8)</f>
        <v>https://opentopomap.org/#marker=17/53.097546/8.92567</v>
      </c>
    </row>
    <row r="238" customFormat="false" ht="14.15" hidden="false" customHeight="true" outlineLevel="0" collapsed="false">
      <c r="A238" s="8" t="s">
        <v>1177</v>
      </c>
      <c r="B238" s="8" t="s">
        <v>1178</v>
      </c>
      <c r="C238" s="15" t="s">
        <v>1179</v>
      </c>
      <c r="D238" s="9" t="str">
        <f aca="false">"Rockwinkel "&amp;F238</f>
        <v>Rockwinkel 15c</v>
      </c>
      <c r="E238" s="9" t="str">
        <f aca="false">G238&amp;", "&amp;H238&amp;", "&amp;I238</f>
        <v>Hilken, Georg, Arbeiter</v>
      </c>
      <c r="F238" s="16" t="s">
        <v>1180</v>
      </c>
      <c r="G238" s="9" t="s">
        <v>262</v>
      </c>
      <c r="H238" s="9" t="s">
        <v>210</v>
      </c>
      <c r="I238" s="9" t="s">
        <v>94</v>
      </c>
      <c r="J238" s="9"/>
      <c r="K238" s="8" t="s">
        <v>1181</v>
      </c>
      <c r="L238" s="9" t="str">
        <f aca="false">"https://www.openstreetmap.org/?mlat="&amp;MID(A238,1,9)&amp;"&amp;mlon="&amp;MID(B238,1,8)&amp;"#map=18/"&amp;MID(A238,1,9)&amp;"/"&amp;MID(B238,1,8)</f>
        <v>https://www.openstreetmap.org/?mlat=53.08548&amp;mlon=8.928712#map=18/53.08548/8.928712</v>
      </c>
      <c r="M238" s="9" t="str">
        <f aca="false">"https://opentopomap.org/#marker=17/"&amp;MID(A238,1,9)&amp;"/"&amp;MID(B238,1,8)</f>
        <v>https://opentopomap.org/#marker=17/53.08548/8.928712</v>
      </c>
    </row>
    <row r="239" customFormat="false" ht="14.15" hidden="false" customHeight="true" outlineLevel="0" collapsed="false">
      <c r="A239" s="8" t="s">
        <v>813</v>
      </c>
      <c r="B239" s="8" t="s">
        <v>814</v>
      </c>
      <c r="C239" s="15" t="s">
        <v>815</v>
      </c>
      <c r="D239" s="9" t="str">
        <f aca="false">"Oberneuland "&amp;F239</f>
        <v>Oberneuland 84</v>
      </c>
      <c r="E239" s="9" t="str">
        <f aca="false">G239&amp;", "&amp;H239&amp;", "&amp;I239</f>
        <v>Hilken, Lür, Landmann</v>
      </c>
      <c r="F239" s="16" t="n">
        <v>84</v>
      </c>
      <c r="G239" s="9" t="s">
        <v>262</v>
      </c>
      <c r="H239" s="9" t="s">
        <v>145</v>
      </c>
      <c r="I239" s="9" t="s">
        <v>164</v>
      </c>
      <c r="J239" s="9"/>
      <c r="K239" s="8" t="s">
        <v>816</v>
      </c>
      <c r="L239" s="9" t="str">
        <f aca="false">"https://www.openstreetmap.org/?mlat="&amp;MID(A239,1,9)&amp;"&amp;mlon="&amp;MID(B239,1,8)&amp;"#map=18/"&amp;MID(A239,1,9)&amp;"/"&amp;MID(B239,1,8)</f>
        <v>https://www.openstreetmap.org/?mlat=53.09265&amp;mlon=8.94889#map=18/53.09265/8.94889</v>
      </c>
      <c r="M239" s="9" t="str">
        <f aca="false">"https://opentopomap.org/#marker=17/"&amp;MID(A239,1,9)&amp;"/"&amp;MID(B239,1,8)</f>
        <v>https://opentopomap.org/#marker=17/53.09265/8.94889</v>
      </c>
    </row>
    <row r="240" customFormat="false" ht="14.15" hidden="false" customHeight="true" outlineLevel="0" collapsed="false">
      <c r="A240" s="8" t="s">
        <v>219</v>
      </c>
      <c r="B240" s="8" t="s">
        <v>220</v>
      </c>
      <c r="C240" s="15" t="s">
        <v>221</v>
      </c>
      <c r="D240" s="9" t="str">
        <f aca="false">"Oberneuland "&amp;F240</f>
        <v>Oberneuland 12</v>
      </c>
      <c r="E240" s="9" t="str">
        <f aca="false">G240&amp;", "&amp;H240&amp;", "&amp;J240</f>
        <v>Hoffmann, Carl Moritz, Landgut</v>
      </c>
      <c r="F240" s="16" t="n">
        <v>12</v>
      </c>
      <c r="G240" s="9" t="s">
        <v>222</v>
      </c>
      <c r="H240" s="9" t="s">
        <v>223</v>
      </c>
      <c r="I240" s="9"/>
      <c r="J240" s="9" t="s">
        <v>151</v>
      </c>
      <c r="K240" s="8" t="s">
        <v>224</v>
      </c>
      <c r="L240" s="9" t="str">
        <f aca="false">"https://www.openstreetmap.org/?mlat="&amp;MID(A240,1,9)&amp;"&amp;mlon="&amp;MID(B240,1,8)&amp;"#map=18/"&amp;MID(A240,1,9)&amp;"/"&amp;MID(B240,1,8)</f>
        <v>https://www.openstreetmap.org/?mlat=53.104917&amp;mlon=8.911328#map=18/53.104917/8.911328</v>
      </c>
      <c r="M240" s="9" t="str">
        <f aca="false">"https://opentopomap.org/#marker=17/"&amp;MID(A240,1,9)&amp;"/"&amp;MID(B240,1,8)</f>
        <v>https://opentopomap.org/#marker=17/53.104917/8.911328</v>
      </c>
    </row>
    <row r="241" customFormat="false" ht="14.15" hidden="false" customHeight="true" outlineLevel="0" collapsed="false">
      <c r="A241" s="8" t="s">
        <v>919</v>
      </c>
      <c r="B241" s="8" t="s">
        <v>920</v>
      </c>
      <c r="C241" s="15" t="s">
        <v>921</v>
      </c>
      <c r="D241" s="9" t="str">
        <f aca="false">"Rockwinkel "&amp;F241</f>
        <v>Rockwinkel 1f</v>
      </c>
      <c r="E241" s="9" t="str">
        <f aca="false">G241&amp;", "&amp;H241&amp;", "&amp;I241</f>
        <v>Höfft, Hermann, Wirt</v>
      </c>
      <c r="F241" s="16" t="s">
        <v>922</v>
      </c>
      <c r="G241" s="9" t="s">
        <v>923</v>
      </c>
      <c r="H241" s="9" t="s">
        <v>693</v>
      </c>
      <c r="I241" s="9" t="s">
        <v>217</v>
      </c>
      <c r="J241" s="9"/>
      <c r="K241" s="8" t="s">
        <v>924</v>
      </c>
      <c r="L241" s="9" t="str">
        <f aca="false">"https://www.openstreetmap.org/?mlat="&amp;MID(A241,1,9)&amp;"&amp;mlon="&amp;MID(B241,1,8)&amp;"#map=18/"&amp;MID(A241,1,9)&amp;"/"&amp;MID(B241,1,8)</f>
        <v>https://www.openstreetmap.org/?mlat=53.09803&amp;mlon=8.90604#map=18/53.09803/8.90604</v>
      </c>
      <c r="M241" s="9" t="str">
        <f aca="false">"https://opentopomap.org/#marker=17/"&amp;MID(A241,1,9)&amp;"/"&amp;MID(B241,1,8)</f>
        <v>https://opentopomap.org/#marker=17/53.09803/8.90604</v>
      </c>
    </row>
    <row r="242" customFormat="false" ht="14.15" hidden="false" customHeight="true" outlineLevel="0" collapsed="false">
      <c r="A242" s="8" t="s">
        <v>1881</v>
      </c>
      <c r="B242" s="8" t="s">
        <v>1882</v>
      </c>
      <c r="C242" s="15" t="s">
        <v>1883</v>
      </c>
      <c r="D242" s="9" t="str">
        <f aca="false">"Rockwinkel "&amp;F242</f>
        <v>Rockwinkel 91d</v>
      </c>
      <c r="E242" s="9" t="str">
        <f aca="false">G242&amp;", "&amp;H242&amp;", "&amp;I242</f>
        <v>Höge, Friedr., Schneider</v>
      </c>
      <c r="F242" s="16" t="s">
        <v>1884</v>
      </c>
      <c r="G242" s="9" t="s">
        <v>1636</v>
      </c>
      <c r="H242" s="9" t="s">
        <v>483</v>
      </c>
      <c r="I242" s="9" t="s">
        <v>734</v>
      </c>
      <c r="J242" s="9"/>
      <c r="K242" s="8" t="s">
        <v>1885</v>
      </c>
      <c r="L242" s="9" t="str">
        <f aca="false">"https://www.openstreetmap.org/?mlat="&amp;MID(A242,1,9)&amp;"&amp;mlon="&amp;MID(B242,1,8)&amp;"#map=18/"&amp;MID(A242,1,9)&amp;"/"&amp;MID(B242,1,8)</f>
        <v>https://www.openstreetmap.org/?mlat=53.08889&amp;mlon=8.93667#map=18/53.08889/8.93667</v>
      </c>
      <c r="M242" s="9" t="str">
        <f aca="false">"https://opentopomap.org/#marker=17/"&amp;MID(A242,1,9)&amp;"/"&amp;MID(B242,1,8)</f>
        <v>https://opentopomap.org/#marker=17/53.08889/8.93667</v>
      </c>
    </row>
    <row r="243" customFormat="false" ht="14.15" hidden="false" customHeight="true" outlineLevel="0" collapsed="false">
      <c r="A243" s="8" t="s">
        <v>1881</v>
      </c>
      <c r="B243" s="8" t="s">
        <v>1882</v>
      </c>
      <c r="C243" s="15" t="s">
        <v>1883</v>
      </c>
      <c r="D243" s="9" t="str">
        <f aca="false">"Rockwinkel "&amp;F243</f>
        <v>Rockwinkel 91d</v>
      </c>
      <c r="E243" s="9" t="str">
        <f aca="false">G243&amp;", "&amp;H243&amp;", "&amp;I243</f>
        <v>Höge, Georg, Schneidermeister</v>
      </c>
      <c r="F243" s="16" t="s">
        <v>1884</v>
      </c>
      <c r="G243" s="9" t="s">
        <v>1636</v>
      </c>
      <c r="H243" s="9" t="s">
        <v>210</v>
      </c>
      <c r="I243" s="9" t="s">
        <v>1886</v>
      </c>
      <c r="J243" s="9"/>
      <c r="K243" s="8" t="s">
        <v>1885</v>
      </c>
      <c r="L243" s="9" t="str">
        <f aca="false">"https://www.openstreetmap.org/?mlat="&amp;MID(A243,1,9)&amp;"&amp;mlon="&amp;MID(B243,1,8)&amp;"#map=18/"&amp;MID(A243,1,9)&amp;"/"&amp;MID(B243,1,8)</f>
        <v>https://www.openstreetmap.org/?mlat=53.08889&amp;mlon=8.93667#map=18/53.08889/8.93667</v>
      </c>
      <c r="M243" s="9" t="str">
        <f aca="false">"https://opentopomap.org/#marker=17/"&amp;MID(A243,1,9)&amp;"/"&amp;MID(B243,1,8)</f>
        <v>https://opentopomap.org/#marker=17/53.08889/8.93667</v>
      </c>
    </row>
    <row r="244" customFormat="false" ht="14.15" hidden="false" customHeight="true" outlineLevel="0" collapsed="false">
      <c r="A244" s="8" t="s">
        <v>1633</v>
      </c>
      <c r="B244" s="8" t="s">
        <v>1634</v>
      </c>
      <c r="C244" s="15" t="s">
        <v>1635</v>
      </c>
      <c r="D244" s="9" t="str">
        <f aca="false">"Rockwinkel "&amp;F244</f>
        <v>Rockwinkel 70</v>
      </c>
      <c r="E244" s="9" t="str">
        <f aca="false">G244&amp;", "&amp;H244&amp;", "&amp;I244</f>
        <v>Höge, Heinr., Arbeiter</v>
      </c>
      <c r="F244" s="16" t="n">
        <v>70</v>
      </c>
      <c r="G244" s="9" t="s">
        <v>1636</v>
      </c>
      <c r="H244" s="9" t="s">
        <v>102</v>
      </c>
      <c r="I244" s="9" t="s">
        <v>94</v>
      </c>
      <c r="J244" s="9"/>
      <c r="K244" s="8" t="s">
        <v>1637</v>
      </c>
      <c r="L244" s="9" t="str">
        <f aca="false">"https://www.openstreetmap.org/?mlat="&amp;MID(A244,1,9)&amp;"&amp;mlon="&amp;MID(B244,1,8)&amp;"#map=18/"&amp;MID(A244,1,9)&amp;"/"&amp;MID(B244,1,8)</f>
        <v>https://www.openstreetmap.org/?mlat=53.081604&amp;mlon=8.93949#map=18/53.081604/8.93949</v>
      </c>
      <c r="M244" s="9" t="str">
        <f aca="false">"https://opentopomap.org/#marker=17/"&amp;MID(A244,1,9)&amp;"/"&amp;MID(B244,1,8)</f>
        <v>https://opentopomap.org/#marker=17/53.081604/8.93949</v>
      </c>
    </row>
    <row r="245" customFormat="false" ht="14.15" hidden="false" customHeight="true" outlineLevel="0" collapsed="false">
      <c r="A245" s="8" t="s">
        <v>1633</v>
      </c>
      <c r="B245" s="8" t="s">
        <v>1634</v>
      </c>
      <c r="C245" s="15" t="s">
        <v>1635</v>
      </c>
      <c r="D245" s="9" t="str">
        <f aca="false">"Rockwinkel "&amp;F245</f>
        <v>Rockwinkel 70</v>
      </c>
      <c r="E245" s="9" t="str">
        <f aca="false">G245&amp;", "&amp;H245&amp;", "&amp;I245</f>
        <v>Höge, Hinr., Arbeiter</v>
      </c>
      <c r="F245" s="16" t="n">
        <v>70</v>
      </c>
      <c r="G245" s="9" t="s">
        <v>1636</v>
      </c>
      <c r="H245" s="9" t="s">
        <v>355</v>
      </c>
      <c r="I245" s="9" t="s">
        <v>94</v>
      </c>
      <c r="J245" s="9"/>
      <c r="K245" s="8" t="s">
        <v>1637</v>
      </c>
      <c r="L245" s="9" t="str">
        <f aca="false">"https://www.openstreetmap.org/?mlat="&amp;MID(A245,1,9)&amp;"&amp;mlon="&amp;MID(B245,1,8)&amp;"#map=18/"&amp;MID(A245,1,9)&amp;"/"&amp;MID(B245,1,8)</f>
        <v>https://www.openstreetmap.org/?mlat=53.081604&amp;mlon=8.93949#map=18/53.081604/8.93949</v>
      </c>
      <c r="M245" s="9" t="str">
        <f aca="false">"https://opentopomap.org/#marker=17/"&amp;MID(A245,1,9)&amp;"/"&amp;MID(B245,1,8)</f>
        <v>https://opentopomap.org/#marker=17/53.081604/8.93949</v>
      </c>
    </row>
    <row r="246" customFormat="false" ht="14.15" hidden="false" customHeight="true" outlineLevel="0" collapsed="false">
      <c r="A246" s="8" t="s">
        <v>2490</v>
      </c>
      <c r="B246" s="8" t="s">
        <v>2491</v>
      </c>
      <c r="C246" s="15" t="s">
        <v>2492</v>
      </c>
      <c r="D246" s="9" t="str">
        <f aca="false">"Rockwinkel "&amp;F246</f>
        <v>Rockwinkel 148A</v>
      </c>
      <c r="E246" s="9" t="str">
        <f aca="false">G246&amp;", "&amp;H246&amp;", "&amp;I246</f>
        <v>Holdt, F., Schuhmacher</v>
      </c>
      <c r="F246" s="16" t="s">
        <v>2493</v>
      </c>
      <c r="G246" s="9" t="s">
        <v>2494</v>
      </c>
      <c r="H246" s="9" t="s">
        <v>116</v>
      </c>
      <c r="I246" s="9" t="s">
        <v>532</v>
      </c>
      <c r="J246" s="9"/>
      <c r="K246" s="8" t="s">
        <v>2495</v>
      </c>
      <c r="L246" s="9" t="str">
        <f aca="false">"https://www.openstreetmap.org/?mlat="&amp;MID(A246,1,9)&amp;"&amp;mlon="&amp;MID(B246,1,8)&amp;"#map=18/"&amp;MID(A246,1,9)&amp;"/"&amp;MID(B246,1,8)</f>
        <v>https://www.openstreetmap.org/?mlat=53.099568&amp;mlon=8.90141#map=18/53.099568/8.90141</v>
      </c>
      <c r="M246" s="9" t="str">
        <f aca="false">"https://opentopomap.org/#marker=17/"&amp;MID(A246,1,9)&amp;"/"&amp;MID(B246,1,8)</f>
        <v>https://opentopomap.org/#marker=17/53.099568/8.90141</v>
      </c>
    </row>
    <row r="247" customFormat="false" ht="14.15" hidden="false" customHeight="true" outlineLevel="0" collapsed="false">
      <c r="A247" s="8" t="s">
        <v>2076</v>
      </c>
      <c r="B247" s="8" t="s">
        <v>2077</v>
      </c>
      <c r="C247" s="15" t="s">
        <v>2078</v>
      </c>
      <c r="D247" s="9" t="str">
        <f aca="false">"Rockwinkel "&amp;F247</f>
        <v>Rockwinkel 102</v>
      </c>
      <c r="E247" s="9" t="str">
        <f aca="false">G247&amp;", "&amp;H247&amp;", "&amp;I247&amp;", "&amp;J247</f>
        <v>Holler, H., Wwe., Landgut</v>
      </c>
      <c r="F247" s="16" t="n">
        <v>102</v>
      </c>
      <c r="G247" s="9" t="s">
        <v>2081</v>
      </c>
      <c r="H247" s="9" t="s">
        <v>109</v>
      </c>
      <c r="I247" s="9" t="s">
        <v>91</v>
      </c>
      <c r="J247" s="9" t="s">
        <v>151</v>
      </c>
      <c r="K247" s="8" t="s">
        <v>2080</v>
      </c>
      <c r="L247" s="9" t="str">
        <f aca="false">"https://www.openstreetmap.org/?mlat="&amp;MID(A247,1,9)&amp;"&amp;mlon="&amp;MID(B247,1,8)&amp;"#map=18/"&amp;MID(A247,1,9)&amp;"/"&amp;MID(B247,1,8)</f>
        <v>https://www.openstreetmap.org/?mlat=53.093054&amp;mlon=8.931547#map=18/53.093054/8.931547</v>
      </c>
      <c r="M247" s="9" t="str">
        <f aca="false">"https://opentopomap.org/#marker=17/"&amp;MID(A247,1,9)&amp;"/"&amp;MID(B247,1,8)</f>
        <v>https://opentopomap.org/#marker=17/53.093054/8.931547</v>
      </c>
    </row>
    <row r="248" customFormat="false" ht="14.15" hidden="false" customHeight="true" outlineLevel="0" collapsed="false">
      <c r="A248" s="8" t="s">
        <v>1187</v>
      </c>
      <c r="B248" s="8" t="s">
        <v>1188</v>
      </c>
      <c r="C248" s="15" t="s">
        <v>1189</v>
      </c>
      <c r="D248" s="9" t="str">
        <f aca="false">"Rockwinkel "&amp;F248</f>
        <v>Rockwinkel 16a</v>
      </c>
      <c r="E248" s="9" t="str">
        <f aca="false">G248&amp;", "&amp;H248&amp;", "&amp;J248</f>
        <v>Holthaus, Heinr. Fr. W., Landgut</v>
      </c>
      <c r="F248" s="16" t="s">
        <v>274</v>
      </c>
      <c r="G248" s="9" t="s">
        <v>1190</v>
      </c>
      <c r="H248" s="9" t="s">
        <v>1191</v>
      </c>
      <c r="I248" s="9"/>
      <c r="J248" s="9" t="s">
        <v>151</v>
      </c>
      <c r="K248" s="8" t="s">
        <v>1192</v>
      </c>
      <c r="L248" s="9" t="str">
        <f aca="false">"https://www.openstreetmap.org/?mlat="&amp;MID(A248,1,9)&amp;"&amp;mlon="&amp;MID(B248,1,8)&amp;"#map=18/"&amp;MID(A248,1,9)&amp;"/"&amp;MID(B248,1,8)</f>
        <v>https://www.openstreetmap.org/?mlat=53.085849&amp;mlon=8.931058#map=18/53.085849/8.931058</v>
      </c>
      <c r="M248" s="9" t="str">
        <f aca="false">"https://opentopomap.org/#marker=17/"&amp;MID(A248,1,9)&amp;"/"&amp;MID(B248,1,8)</f>
        <v>https://opentopomap.org/#marker=17/53.085849/8.931058</v>
      </c>
    </row>
    <row r="249" customFormat="false" ht="14.15" hidden="false" customHeight="true" outlineLevel="0" collapsed="false">
      <c r="A249" s="8" t="s">
        <v>594</v>
      </c>
      <c r="B249" s="8" t="s">
        <v>595</v>
      </c>
      <c r="C249" s="15" t="s">
        <v>596</v>
      </c>
      <c r="D249" s="9" t="str">
        <f aca="false">"Oberneuland "&amp;F249</f>
        <v>Oberneuland 52</v>
      </c>
      <c r="E249" s="9" t="str">
        <f aca="false">G249&amp;", "&amp;H249&amp;", "&amp;I249</f>
        <v>Holthoff, F. A. E., Prediger</v>
      </c>
      <c r="F249" s="16" t="n">
        <v>52</v>
      </c>
      <c r="G249" s="9" t="s">
        <v>597</v>
      </c>
      <c r="H249" s="9" t="s">
        <v>598</v>
      </c>
      <c r="I249" s="9" t="s">
        <v>599</v>
      </c>
      <c r="J249" s="9"/>
      <c r="K249" s="8" t="s">
        <v>600</v>
      </c>
      <c r="L249" s="9" t="str">
        <f aca="false">"https://www.openstreetmap.org/?mlat="&amp;MID(A249,1,9)&amp;"&amp;mlon="&amp;MID(B249,1,8)&amp;"#map=18/"&amp;MID(A249,1,9)&amp;"/"&amp;MID(B249,1,8)</f>
        <v>https://www.openstreetmap.org/?mlat=53.09129&amp;mlon=8.93864#map=18/53.09129/8.93864</v>
      </c>
      <c r="M249" s="9" t="str">
        <f aca="false">"https://opentopomap.org/#marker=17/"&amp;MID(A249,1,9)&amp;"/"&amp;MID(B249,1,8)</f>
        <v>https://opentopomap.org/#marker=17/53.09129/8.93864</v>
      </c>
    </row>
    <row r="250" customFormat="false" ht="14.15" hidden="false" customHeight="true" outlineLevel="0" collapsed="false">
      <c r="A250" s="8" t="s">
        <v>326</v>
      </c>
      <c r="B250" s="8" t="s">
        <v>327</v>
      </c>
      <c r="C250" s="15" t="s">
        <v>328</v>
      </c>
      <c r="D250" s="9" t="str">
        <f aca="false">"Oberneuland "&amp;F250</f>
        <v>Oberneuland 23a</v>
      </c>
      <c r="E250" s="9" t="str">
        <f aca="false">G250&amp;", "&amp;H250&amp;", "&amp;I250</f>
        <v>Hornburg, A. H. T., Landmann</v>
      </c>
      <c r="F250" s="16" t="s">
        <v>329</v>
      </c>
      <c r="G250" s="9" t="s">
        <v>330</v>
      </c>
      <c r="H250" s="9" t="s">
        <v>331</v>
      </c>
      <c r="I250" s="9" t="s">
        <v>164</v>
      </c>
      <c r="J250" s="9"/>
      <c r="K250" s="8" t="s">
        <v>332</v>
      </c>
      <c r="L250" s="9" t="str">
        <f aca="false">"https://www.openstreetmap.org/?mlat="&amp;MID(A250,1,9)&amp;"&amp;mlon="&amp;MID(B250,1,8)&amp;"#map=18/"&amp;MID(A250,1,9)&amp;"/"&amp;MID(B250,1,8)</f>
        <v>https://www.openstreetmap.org/?mlat=53.099286&amp;mlon=8.922152#map=18/53.099286/8.922152</v>
      </c>
      <c r="M250" s="9" t="str">
        <f aca="false">"https://opentopomap.org/#marker=17/"&amp;MID(A250,1,9)&amp;"/"&amp;MID(B250,1,8)</f>
        <v>https://opentopomap.org/#marker=17/53.099286/8.922152</v>
      </c>
    </row>
    <row r="251" customFormat="false" ht="14.15" hidden="false" customHeight="true" outlineLevel="0" collapsed="false">
      <c r="A251" s="8" t="s">
        <v>1783</v>
      </c>
      <c r="B251" s="8" t="s">
        <v>1784</v>
      </c>
      <c r="C251" s="15" t="s">
        <v>1785</v>
      </c>
      <c r="D251" s="9" t="str">
        <f aca="false">"Rockwinkel "&amp;F251</f>
        <v>Rockwinkel 83c</v>
      </c>
      <c r="E251" s="9" t="str">
        <f aca="false">G251&amp;", "&amp;H251&amp;", "&amp;I251</f>
        <v>Hoyer, Herm., Parkaufseher</v>
      </c>
      <c r="F251" s="16" t="s">
        <v>1786</v>
      </c>
      <c r="G251" s="9" t="s">
        <v>1699</v>
      </c>
      <c r="H251" s="9" t="s">
        <v>409</v>
      </c>
      <c r="I251" s="9" t="s">
        <v>1787</v>
      </c>
      <c r="J251" s="9"/>
      <c r="K251" s="8" t="s">
        <v>1788</v>
      </c>
      <c r="L251" s="9" t="str">
        <f aca="false">"https://www.openstreetmap.org/?mlat="&amp;MID(A251,1,9)&amp;"&amp;mlon="&amp;MID(B251,1,8)&amp;"#map=18/"&amp;MID(A251,1,9)&amp;"/"&amp;MID(B251,1,8)</f>
        <v>https://www.openstreetmap.org/?mlat=53.084286&amp;mlon=8.937064#map=18/53.084286/8.937064</v>
      </c>
      <c r="M251" s="9" t="str">
        <f aca="false">"https://opentopomap.org/#marker=17/"&amp;MID(A251,1,9)&amp;"/"&amp;MID(B251,1,8)</f>
        <v>https://opentopomap.org/#marker=17/53.084286/8.937064</v>
      </c>
    </row>
    <row r="252" customFormat="false" ht="14.15" hidden="false" customHeight="true" outlineLevel="0" collapsed="false">
      <c r="A252" s="8" t="s">
        <v>1820</v>
      </c>
      <c r="B252" s="8" t="s">
        <v>1821</v>
      </c>
      <c r="C252" s="15" t="s">
        <v>1822</v>
      </c>
      <c r="D252" s="9" t="str">
        <f aca="false">"Rockwinkel "&amp;F252</f>
        <v>Rockwinkel 85d</v>
      </c>
      <c r="E252" s="9" t="str">
        <f aca="false">G252&amp;", "&amp;H252&amp;", "&amp;I252</f>
        <v>Hoyer, Hinr., Gärtner</v>
      </c>
      <c r="F252" s="16" t="s">
        <v>1823</v>
      </c>
      <c r="G252" s="9" t="s">
        <v>1699</v>
      </c>
      <c r="H252" s="9" t="s">
        <v>355</v>
      </c>
      <c r="I252" s="9" t="s">
        <v>236</v>
      </c>
      <c r="J252" s="9"/>
      <c r="K252" s="8" t="s">
        <v>1824</v>
      </c>
      <c r="L252" s="9" t="str">
        <f aca="false">"https://www.openstreetmap.org/?mlat="&amp;MID(A252,1,9)&amp;"&amp;mlon="&amp;MID(B252,1,8)&amp;"#map=18/"&amp;MID(A252,1,9)&amp;"/"&amp;MID(B252,1,8)</f>
        <v>https://www.openstreetmap.org/?mlat=53.085239&amp;mlon=8.939287#map=18/53.085239/8.939287</v>
      </c>
      <c r="M252" s="9" t="str">
        <f aca="false">"https://opentopomap.org/#marker=17/"&amp;MID(A252,1,9)&amp;"/"&amp;MID(B252,1,8)</f>
        <v>https://opentopomap.org/#marker=17/53.085239/8.939287</v>
      </c>
    </row>
    <row r="253" customFormat="false" ht="14.15" hidden="false" customHeight="true" outlineLevel="0" collapsed="false">
      <c r="A253" s="8" t="s">
        <v>2243</v>
      </c>
      <c r="B253" s="8" t="s">
        <v>2244</v>
      </c>
      <c r="C253" s="15" t="s">
        <v>2245</v>
      </c>
      <c r="D253" s="9" t="str">
        <f aca="false">"Rockwinkel "&amp;F253</f>
        <v>Rockwinkel 121a</v>
      </c>
      <c r="E253" s="9" t="str">
        <f aca="false">G253&amp;", "&amp;H253&amp;", "&amp;I253</f>
        <v>Hoyer, Joh., Arbeiter</v>
      </c>
      <c r="F253" s="16" t="s">
        <v>2246</v>
      </c>
      <c r="G253" s="9" t="s">
        <v>1699</v>
      </c>
      <c r="H253" s="9" t="s">
        <v>143</v>
      </c>
      <c r="I253" s="9" t="s">
        <v>94</v>
      </c>
      <c r="J253" s="9"/>
      <c r="K253" s="8" t="s">
        <v>2247</v>
      </c>
      <c r="L253" s="9" t="str">
        <f aca="false">"https://www.openstreetmap.org/?mlat="&amp;MID(A253,1,9)&amp;"&amp;mlon="&amp;MID(B253,1,8)&amp;"#map=18/"&amp;MID(A253,1,9)&amp;"/"&amp;MID(B253,1,8)</f>
        <v>https://www.openstreetmap.org/?mlat=53.101288&amp;mlon=8.906241#map=18/53.101288/8.906241</v>
      </c>
      <c r="M253" s="9" t="str">
        <f aca="false">"https://opentopomap.org/#marker=17/"&amp;MID(A253,1,9)&amp;"/"&amp;MID(B253,1,8)</f>
        <v>https://opentopomap.org/#marker=17/53.101288/8.906241</v>
      </c>
    </row>
    <row r="254" customFormat="false" ht="14.15" hidden="false" customHeight="true" outlineLevel="0" collapsed="false">
      <c r="A254" s="8" t="s">
        <v>2508</v>
      </c>
      <c r="B254" s="8" t="s">
        <v>2509</v>
      </c>
      <c r="C254" s="15" t="s">
        <v>2510</v>
      </c>
      <c r="D254" s="9" t="str">
        <f aca="false">"Rockwinkel "&amp;F254</f>
        <v>Rockwinkel 149B</v>
      </c>
      <c r="E254" s="9" t="str">
        <f aca="false">G254&amp;", "&amp;H254&amp;", "&amp;I254</f>
        <v>Hoyer, Joh., Arbeiter</v>
      </c>
      <c r="F254" s="16" t="s">
        <v>2511</v>
      </c>
      <c r="G254" s="9" t="s">
        <v>1699</v>
      </c>
      <c r="H254" s="9" t="s">
        <v>143</v>
      </c>
      <c r="I254" s="9" t="s">
        <v>94</v>
      </c>
      <c r="J254" s="9"/>
      <c r="K254" s="8" t="s">
        <v>2512</v>
      </c>
      <c r="L254" s="9" t="str">
        <f aca="false">"https://www.openstreetmap.org/?mlat="&amp;MID(A254,1,9)&amp;"&amp;mlon="&amp;MID(B254,1,8)&amp;"#map=18/"&amp;MID(A254,1,9)&amp;"/"&amp;MID(B254,1,8)</f>
        <v>https://www.openstreetmap.org/?mlat=53.09905&amp;mlon=8.89924#map=18/53.09905/8.89924</v>
      </c>
      <c r="M254" s="9" t="str">
        <f aca="false">"https://opentopomap.org/#marker=17/"&amp;MID(A254,1,9)&amp;"/"&amp;MID(B254,1,8)</f>
        <v>https://opentopomap.org/#marker=17/53.09905/8.89924</v>
      </c>
    </row>
    <row r="255" customFormat="false" ht="14.15" hidden="false" customHeight="true" outlineLevel="0" collapsed="false">
      <c r="A255" s="8" t="s">
        <v>1695</v>
      </c>
      <c r="B255" s="8" t="s">
        <v>1696</v>
      </c>
      <c r="C255" s="15" t="s">
        <v>1697</v>
      </c>
      <c r="D255" s="9" t="str">
        <f aca="false">"Rockwinkel "&amp;F255</f>
        <v>Rockwinkel 77c</v>
      </c>
      <c r="E255" s="9" t="str">
        <f aca="false">G255&amp;", "&amp;H255&amp;", "&amp;I255</f>
        <v>Hoyer, Joh., Schuhmacher</v>
      </c>
      <c r="F255" s="16" t="s">
        <v>1698</v>
      </c>
      <c r="G255" s="9" t="s">
        <v>1699</v>
      </c>
      <c r="H255" s="9" t="s">
        <v>143</v>
      </c>
      <c r="I255" s="9" t="s">
        <v>532</v>
      </c>
      <c r="J255" s="9"/>
      <c r="K255" s="8" t="s">
        <v>1700</v>
      </c>
      <c r="L255" s="9" t="str">
        <f aca="false">"https://www.openstreetmap.org/?mlat="&amp;MID(A255,1,9)&amp;"&amp;mlon="&amp;MID(B255,1,8)&amp;"#map=18/"&amp;MID(A255,1,9)&amp;"/"&amp;MID(B255,1,8)</f>
        <v>https://www.openstreetmap.org/?mlat=53.08447&amp;mlon=8.94133#map=18/53.08447/8.94133</v>
      </c>
      <c r="M255" s="9" t="str">
        <f aca="false">"https://opentopomap.org/#marker=17/"&amp;MID(A255,1,9)&amp;"/"&amp;MID(B255,1,8)</f>
        <v>https://opentopomap.org/#marker=17/53.08447/8.94133</v>
      </c>
    </row>
    <row r="256" customFormat="false" ht="14.15" hidden="false" customHeight="true" outlineLevel="0" collapsed="false">
      <c r="A256" s="8" t="s">
        <v>1678</v>
      </c>
      <c r="B256" s="8" t="s">
        <v>1679</v>
      </c>
      <c r="C256" s="15" t="s">
        <v>1680</v>
      </c>
      <c r="D256" s="9" t="str">
        <f aca="false">"Rockwinkel "&amp;F256</f>
        <v>Rockwinkel 75</v>
      </c>
      <c r="E256" s="9" t="str">
        <f aca="false">G256&amp;", "&amp;H256</f>
        <v>Huchting, Bertha</v>
      </c>
      <c r="F256" s="16" t="n">
        <v>75</v>
      </c>
      <c r="G256" s="9" t="s">
        <v>1681</v>
      </c>
      <c r="H256" s="9" t="s">
        <v>1682</v>
      </c>
      <c r="I256" s="9"/>
      <c r="J256" s="9"/>
      <c r="K256" s="8" t="s">
        <v>1683</v>
      </c>
      <c r="L256" s="9" t="str">
        <f aca="false">"https://www.openstreetmap.org/?mlat="&amp;MID(A256,1,9)&amp;"&amp;mlon="&amp;MID(B256,1,8)&amp;"#map=18/"&amp;MID(A256,1,9)&amp;"/"&amp;MID(B256,1,8)</f>
        <v>https://www.openstreetmap.org/?mlat=53.083478&amp;mlon=8.94135#map=18/53.083478/8.94135</v>
      </c>
      <c r="M256" s="9" t="str">
        <f aca="false">"https://opentopomap.org/#marker=17/"&amp;MID(A256,1,9)&amp;"/"&amp;MID(B256,1,8)</f>
        <v>https://opentopomap.org/#marker=17/53.083478/8.94135</v>
      </c>
    </row>
    <row r="257" customFormat="false" ht="14.15" hidden="false" customHeight="true" outlineLevel="0" collapsed="false">
      <c r="A257" s="8" t="s">
        <v>393</v>
      </c>
      <c r="B257" s="8" t="s">
        <v>394</v>
      </c>
      <c r="C257" s="15" t="s">
        <v>395</v>
      </c>
      <c r="D257" s="9" t="str">
        <f aca="false">"Oberneuland "&amp;F257</f>
        <v>Oberneuland 30</v>
      </c>
      <c r="E257" s="9" t="str">
        <f aca="false">G257&amp;", "&amp;H257&amp;", "&amp;I257</f>
        <v>Hüneke, Conr., Wwe.</v>
      </c>
      <c r="F257" s="16" t="n">
        <v>30</v>
      </c>
      <c r="G257" s="9" t="s">
        <v>396</v>
      </c>
      <c r="H257" s="9" t="s">
        <v>397</v>
      </c>
      <c r="I257" s="9" t="s">
        <v>91</v>
      </c>
      <c r="J257" s="9"/>
      <c r="K257" s="8" t="s">
        <v>398</v>
      </c>
      <c r="L257" s="9" t="str">
        <f aca="false">"https://www.openstreetmap.org/?mlat="&amp;MID(A257,1,9)&amp;"&amp;mlon="&amp;MID(B257,1,8)&amp;"#map=18/"&amp;MID(A257,1,9)&amp;"/"&amp;MID(B257,1,8)</f>
        <v>https://www.openstreetmap.org/?mlat=53.097172&amp;mlon=8.927639#map=18/53.097172/8.927639</v>
      </c>
      <c r="M257" s="9" t="str">
        <f aca="false">"https://opentopomap.org/#marker=17/"&amp;MID(A257,1,9)&amp;"/"&amp;MID(B257,1,8)</f>
        <v>https://opentopomap.org/#marker=17/53.097172/8.927639</v>
      </c>
    </row>
    <row r="258" customFormat="false" ht="14.15" hidden="false" customHeight="true" outlineLevel="0" collapsed="false">
      <c r="A258" s="8" t="s">
        <v>444</v>
      </c>
      <c r="B258" s="8" t="s">
        <v>445</v>
      </c>
      <c r="C258" s="15" t="s">
        <v>446</v>
      </c>
      <c r="D258" s="9" t="str">
        <f aca="false">"Oberneuland "&amp;F258</f>
        <v>Oberneuland 37</v>
      </c>
      <c r="E258" s="9" t="str">
        <f aca="false">G258&amp;", "&amp;H258&amp;", "&amp;I258</f>
        <v>Hüneke, H. D., Landmann</v>
      </c>
      <c r="F258" s="16" t="n">
        <v>37</v>
      </c>
      <c r="G258" s="9" t="s">
        <v>396</v>
      </c>
      <c r="H258" s="9" t="s">
        <v>447</v>
      </c>
      <c r="I258" s="9" t="s">
        <v>164</v>
      </c>
      <c r="J258" s="9"/>
      <c r="K258" s="8" t="s">
        <v>448</v>
      </c>
      <c r="L258" s="9" t="str">
        <f aca="false">"https://www.openstreetmap.org/?mlat="&amp;MID(A258,1,9)&amp;"&amp;mlon="&amp;MID(B258,1,8)&amp;"#map=18/"&amp;MID(A258,1,9)&amp;"/"&amp;MID(B258,1,8)</f>
        <v>https://www.openstreetmap.org/?mlat=53.094703&amp;mlon=8.931938#map=18/53.094703/8.931938</v>
      </c>
      <c r="M258" s="9" t="str">
        <f aca="false">"https://opentopomap.org/#marker=17/"&amp;MID(A258,1,9)&amp;"/"&amp;MID(B258,1,8)</f>
        <v>https://opentopomap.org/#marker=17/53.094703/8.931938</v>
      </c>
    </row>
    <row r="259" customFormat="false" ht="14.15" hidden="false" customHeight="true" outlineLevel="0" collapsed="false">
      <c r="A259" s="8" t="s">
        <v>2346</v>
      </c>
      <c r="B259" s="8" t="s">
        <v>2347</v>
      </c>
      <c r="C259" s="15" t="s">
        <v>2348</v>
      </c>
      <c r="D259" s="9" t="str">
        <f aca="false">"Rockwinkel "&amp;F259</f>
        <v>Rockwinkel 134</v>
      </c>
      <c r="E259" s="9" t="str">
        <f aca="false">G259&amp;", "&amp;H259&amp;", "&amp;I259</f>
        <v>Hüneke, Herm., Arbeiter</v>
      </c>
      <c r="F259" s="16" t="n">
        <v>134</v>
      </c>
      <c r="G259" s="9" t="s">
        <v>396</v>
      </c>
      <c r="H259" s="9" t="s">
        <v>409</v>
      </c>
      <c r="I259" s="9" t="s">
        <v>94</v>
      </c>
      <c r="J259" s="9"/>
      <c r="K259" s="8" t="s">
        <v>2349</v>
      </c>
      <c r="L259" s="9" t="str">
        <f aca="false">"https://www.openstreetmap.org/?mlat="&amp;MID(A259,1,9)&amp;"&amp;mlon="&amp;MID(B259,1,8)&amp;"#map=18/"&amp;MID(A259,1,9)&amp;"/"&amp;MID(B259,1,8)</f>
        <v>https://www.openstreetmap.org/?mlat=53.10116&amp;mlon=8.902587#map=18/53.10116/8.902587</v>
      </c>
      <c r="M259" s="9" t="str">
        <f aca="false">"https://opentopomap.org/#marker=17/"&amp;MID(A259,1,9)&amp;"/"&amp;MID(B259,1,8)</f>
        <v>https://opentopomap.org/#marker=17/53.10116/8.902587</v>
      </c>
    </row>
    <row r="260" customFormat="false" ht="14.15" hidden="false" customHeight="true" outlineLevel="0" collapsed="false">
      <c r="A260" s="8" t="s">
        <v>444</v>
      </c>
      <c r="B260" s="8" t="s">
        <v>445</v>
      </c>
      <c r="C260" s="15" t="s">
        <v>446</v>
      </c>
      <c r="D260" s="9" t="str">
        <f aca="false">"Oberneuland "&amp;F260</f>
        <v>Oberneuland 37</v>
      </c>
      <c r="E260" s="9" t="str">
        <f aca="false">G260&amp;", "&amp;H260&amp;", "&amp;I260</f>
        <v>Hüneke, Hinr., Landwirtschaftsgehülfe</v>
      </c>
      <c r="F260" s="16" t="n">
        <v>37</v>
      </c>
      <c r="G260" s="9" t="s">
        <v>396</v>
      </c>
      <c r="H260" s="9" t="s">
        <v>355</v>
      </c>
      <c r="I260" s="9" t="s">
        <v>243</v>
      </c>
      <c r="J260" s="9"/>
      <c r="K260" s="8" t="s">
        <v>448</v>
      </c>
      <c r="L260" s="9" t="str">
        <f aca="false">"https://www.openstreetmap.org/?mlat="&amp;MID(A260,1,9)&amp;"&amp;mlon="&amp;MID(B260,1,8)&amp;"#map=18/"&amp;MID(A260,1,9)&amp;"/"&amp;MID(B260,1,8)</f>
        <v>https://www.openstreetmap.org/?mlat=53.094703&amp;mlon=8.931938#map=18/53.094703/8.931938</v>
      </c>
      <c r="M260" s="9" t="str">
        <f aca="false">"https://opentopomap.org/#marker=17/"&amp;MID(A260,1,9)&amp;"/"&amp;MID(B260,1,8)</f>
        <v>https://opentopomap.org/#marker=17/53.094703/8.931938</v>
      </c>
    </row>
    <row r="261" customFormat="false" ht="14.15" hidden="false" customHeight="true" outlineLevel="0" collapsed="false">
      <c r="A261" s="8" t="s">
        <v>393</v>
      </c>
      <c r="B261" s="8" t="s">
        <v>394</v>
      </c>
      <c r="C261" s="15" t="s">
        <v>395</v>
      </c>
      <c r="D261" s="9" t="str">
        <f aca="false">"Oberneuland "&amp;F261</f>
        <v>Oberneuland 30</v>
      </c>
      <c r="E261" s="9" t="str">
        <f aca="false">G261&amp;", "&amp;H261&amp;", "&amp;I261</f>
        <v>Hüneke, Joh., Landmann</v>
      </c>
      <c r="F261" s="16" t="n">
        <v>30</v>
      </c>
      <c r="G261" s="9" t="s">
        <v>396</v>
      </c>
      <c r="H261" s="9" t="s">
        <v>143</v>
      </c>
      <c r="I261" s="9" t="s">
        <v>164</v>
      </c>
      <c r="J261" s="9"/>
      <c r="K261" s="8" t="s">
        <v>398</v>
      </c>
      <c r="L261" s="9" t="str">
        <f aca="false">"https://www.openstreetmap.org/?mlat="&amp;MID(A261,1,9)&amp;"&amp;mlon="&amp;MID(B261,1,8)&amp;"#map=18/"&amp;MID(A261,1,9)&amp;"/"&amp;MID(B261,1,8)</f>
        <v>https://www.openstreetmap.org/?mlat=53.097172&amp;mlon=8.927639#map=18/53.097172/8.927639</v>
      </c>
      <c r="M261" s="9" t="str">
        <f aca="false">"https://opentopomap.org/#marker=17/"&amp;MID(A261,1,9)&amp;"/"&amp;MID(B261,1,8)</f>
        <v>https://opentopomap.org/#marker=17/53.097172/8.927639</v>
      </c>
    </row>
    <row r="262" customFormat="false" ht="14.15" hidden="false" customHeight="true" outlineLevel="0" collapsed="false">
      <c r="A262" s="8" t="s">
        <v>2155</v>
      </c>
      <c r="B262" s="8" t="s">
        <v>2156</v>
      </c>
      <c r="C262" s="15" t="s">
        <v>2157</v>
      </c>
      <c r="D262" s="9" t="str">
        <f aca="false">"Rockwinkel "&amp;F262</f>
        <v>Rockwinkel 110b</v>
      </c>
      <c r="E262" s="9" t="str">
        <f aca="false">G262&amp;", "&amp;H262&amp;", "&amp;I262</f>
        <v>Hüsing, Johann, Arbeiter</v>
      </c>
      <c r="F262" s="16" t="s">
        <v>2158</v>
      </c>
      <c r="G262" s="9" t="s">
        <v>2159</v>
      </c>
      <c r="H262" s="9" t="s">
        <v>317</v>
      </c>
      <c r="I262" s="9" t="s">
        <v>94</v>
      </c>
      <c r="J262" s="9"/>
      <c r="K262" s="8" t="s">
        <v>2160</v>
      </c>
      <c r="L262" s="9" t="str">
        <f aca="false">"https://www.openstreetmap.org/?mlat="&amp;MID(A262,1,9)&amp;"&amp;mlon="&amp;MID(B262,1,8)&amp;"#map=18/"&amp;MID(A262,1,9)&amp;"/"&amp;MID(B262,1,8)</f>
        <v>https://www.openstreetmap.org/?mlat=53.099172&amp;mlon=8.921188#map=18/53.099172/8.921188</v>
      </c>
      <c r="M262" s="9" t="str">
        <f aca="false">"https://opentopomap.org/#marker=17/"&amp;MID(A262,1,9)&amp;"/"&amp;MID(B262,1,8)</f>
        <v>https://opentopomap.org/#marker=17/53.099172/8.921188</v>
      </c>
    </row>
    <row r="263" customFormat="false" ht="14.15" hidden="false" customHeight="true" outlineLevel="0" collapsed="false">
      <c r="A263" s="8" t="s">
        <v>2537</v>
      </c>
      <c r="B263" s="8" t="s">
        <v>2538</v>
      </c>
      <c r="C263" s="15" t="s">
        <v>2539</v>
      </c>
      <c r="D263" s="9" t="str">
        <f aca="false">"Rockwinkel am Achterdiek "&amp;F263</f>
        <v>Rockwinkel am Achterdiek 20</v>
      </c>
      <c r="E263" s="9" t="str">
        <f aca="false">G263&amp;", "&amp;H263&amp;", "&amp;I263</f>
        <v>Huxoll, Joh., Arbeiter</v>
      </c>
      <c r="F263" s="16" t="n">
        <v>20</v>
      </c>
      <c r="G263" s="9" t="s">
        <v>2540</v>
      </c>
      <c r="H263" s="9" t="s">
        <v>143</v>
      </c>
      <c r="I263" s="9" t="s">
        <v>94</v>
      </c>
      <c r="J263" s="9"/>
      <c r="K263" s="8" t="s">
        <v>2541</v>
      </c>
      <c r="L263" s="9" t="str">
        <f aca="false">"https://www.openstreetmap.org/?mlat="&amp;MID(A263,1,9)&amp;"&amp;mlon="&amp;MID(B263,1,8)&amp;"#map=18/"&amp;MID(A263,1,9)&amp;"/"&amp;MID(B263,1,8)</f>
        <v>https://www.openstreetmap.org/?mlat=53.09676&amp;mlon=8.8962#map=18/53.09676/8.8962</v>
      </c>
      <c r="M263" s="9" t="str">
        <f aca="false">"https://opentopomap.org/#marker=17/"&amp;MID(A263,1,9)&amp;"/"&amp;MID(B263,1,8)</f>
        <v>https://opentopomap.org/#marker=17/53.09676/8.8962</v>
      </c>
    </row>
    <row r="264" customFormat="false" ht="14.15" hidden="false" customHeight="true" outlineLevel="0" collapsed="false">
      <c r="A264" s="8" t="s">
        <v>1193</v>
      </c>
      <c r="B264" s="8" t="s">
        <v>1194</v>
      </c>
      <c r="C264" s="15" t="s">
        <v>1195</v>
      </c>
      <c r="D264" s="9" t="str">
        <f aca="false">"Rockwinkel "&amp;F264</f>
        <v>Rockwinkel 17</v>
      </c>
      <c r="E264" s="9" t="str">
        <f aca="false">G264&amp;", "&amp;H264&amp;", "&amp;J264</f>
        <v>Iken, F., Landgut</v>
      </c>
      <c r="F264" s="16" t="n">
        <v>17</v>
      </c>
      <c r="G264" s="9" t="s">
        <v>1196</v>
      </c>
      <c r="H264" s="9" t="s">
        <v>116</v>
      </c>
      <c r="I264" s="9"/>
      <c r="J264" s="9" t="s">
        <v>151</v>
      </c>
      <c r="K264" s="8" t="s">
        <v>1197</v>
      </c>
      <c r="L264" s="9" t="str">
        <f aca="false">"https://www.openstreetmap.org/?mlat="&amp;MID(A264,1,9)&amp;"&amp;mlon="&amp;MID(B264,1,8)&amp;"#map=18/"&amp;MID(A264,1,9)&amp;"/"&amp;MID(B264,1,8)</f>
        <v>https://www.openstreetmap.org/?mlat=53.08444&amp;mlon=8.93143#map=18/53.08444/8.93143</v>
      </c>
      <c r="M264" s="9" t="str">
        <f aca="false">"https://opentopomap.org/#marker=17/"&amp;MID(A264,1,9)&amp;"/"&amp;MID(B264,1,8)</f>
        <v>https://opentopomap.org/#marker=17/53.08444/8.93143</v>
      </c>
    </row>
    <row r="265" customFormat="false" ht="14.15" hidden="false" customHeight="true" outlineLevel="0" collapsed="false">
      <c r="A265" s="8" t="s">
        <v>246</v>
      </c>
      <c r="B265" s="8" t="s">
        <v>247</v>
      </c>
      <c r="C265" s="15" t="s">
        <v>248</v>
      </c>
      <c r="D265" s="9" t="str">
        <f aca="false">"Oberneuland "&amp;F265</f>
        <v>Oberneuland 14</v>
      </c>
      <c r="E265" s="9" t="str">
        <f aca="false">G265&amp;", "&amp;H265&amp;", "&amp;I265</f>
        <v>Ilsemann, Christian, Bäcker</v>
      </c>
      <c r="F265" s="16" t="n">
        <v>14</v>
      </c>
      <c r="G265" s="9" t="s">
        <v>249</v>
      </c>
      <c r="H265" s="9" t="s">
        <v>157</v>
      </c>
      <c r="I265" s="9" t="s">
        <v>250</v>
      </c>
      <c r="J265" s="9"/>
      <c r="K265" s="8" t="s">
        <v>251</v>
      </c>
      <c r="L265" s="9" t="str">
        <f aca="false">"https://www.openstreetmap.org/?mlat="&amp;MID(A265,1,9)&amp;"&amp;mlon="&amp;MID(B265,1,8)&amp;"#map=18/"&amp;MID(A265,1,9)&amp;"/"&amp;MID(B265,1,8)</f>
        <v>https://www.openstreetmap.org/?mlat=53.10279&amp;mlon=8.91156#map=18/53.10279/8.91156</v>
      </c>
      <c r="M265" s="9" t="str">
        <f aca="false">"https://opentopomap.org/#marker=17/"&amp;MID(A265,1,9)&amp;"/"&amp;MID(B265,1,8)</f>
        <v>https://opentopomap.org/#marker=17/53.10279/8.91156</v>
      </c>
    </row>
    <row r="266" customFormat="false" ht="14.15" hidden="false" customHeight="true" outlineLevel="0" collapsed="false">
      <c r="A266" s="8" t="s">
        <v>363</v>
      </c>
      <c r="B266" s="8" t="s">
        <v>364</v>
      </c>
      <c r="C266" s="15" t="s">
        <v>365</v>
      </c>
      <c r="D266" s="9" t="str">
        <f aca="false">"Oberneuland "&amp;F266</f>
        <v>Oberneuland 26b</v>
      </c>
      <c r="E266" s="9" t="str">
        <f aca="false">G266&amp;", "&amp;H266&amp;", "&amp;J266</f>
        <v>Ilsemann, Heinrich sen., Filiale von Heinr. Ilsemann, jun.</v>
      </c>
      <c r="F266" s="16" t="s">
        <v>366</v>
      </c>
      <c r="G266" s="9" t="s">
        <v>249</v>
      </c>
      <c r="H266" s="9" t="s">
        <v>367</v>
      </c>
      <c r="I266" s="9"/>
      <c r="J266" s="9" t="s">
        <v>368</v>
      </c>
      <c r="K266" s="8" t="s">
        <v>369</v>
      </c>
      <c r="L266" s="9" t="str">
        <f aca="false">"https://www.openstreetmap.org/?mlat="&amp;MID(A266,1,9)&amp;"&amp;mlon="&amp;MID(B266,1,8)&amp;"#map=18/"&amp;MID(A266,1,9)&amp;"/"&amp;MID(B266,1,8)</f>
        <v>https://www.openstreetmap.org/?mlat=53.098775&amp;mlon=8.923201#map=18/53.098775/8.923201</v>
      </c>
      <c r="M266" s="9" t="str">
        <f aca="false">"https://opentopomap.org/#marker=17/"&amp;MID(A266,1,9)&amp;"/"&amp;MID(B266,1,8)</f>
        <v>https://opentopomap.org/#marker=17/53.098775/8.923201</v>
      </c>
    </row>
    <row r="267" customFormat="false" ht="14.15" hidden="false" customHeight="true" outlineLevel="0" collapsed="false">
      <c r="A267" s="8" t="s">
        <v>729</v>
      </c>
      <c r="B267" s="8" t="s">
        <v>730</v>
      </c>
      <c r="C267" s="15" t="s">
        <v>731</v>
      </c>
      <c r="D267" s="9" t="str">
        <f aca="false">"Oberneuland "&amp;F267</f>
        <v>Oberneuland 70a</v>
      </c>
      <c r="E267" s="9" t="str">
        <f aca="false">G267&amp;", "&amp;H267&amp;", "&amp;I267</f>
        <v>Jäger, Wilh., Schneider</v>
      </c>
      <c r="F267" s="16" t="s">
        <v>732</v>
      </c>
      <c r="G267" s="9" t="s">
        <v>733</v>
      </c>
      <c r="H267" s="9" t="s">
        <v>216</v>
      </c>
      <c r="I267" s="9" t="s">
        <v>734</v>
      </c>
      <c r="J267" s="9"/>
      <c r="K267" s="8" t="s">
        <v>735</v>
      </c>
      <c r="L267" s="9" t="str">
        <f aca="false">"https://www.openstreetmap.org/?mlat="&amp;MID(A267,1,9)&amp;"&amp;mlon="&amp;MID(B267,1,8)&amp;"#map=18/"&amp;MID(A267,1,9)&amp;"/"&amp;MID(B267,1,8)</f>
        <v>https://www.openstreetmap.org/?mlat=53.086198&amp;mlon=8.944569#map=18/53.086198/8.944569</v>
      </c>
      <c r="M267" s="9" t="str">
        <f aca="false">"https://opentopomap.org/#marker=17/"&amp;MID(A267,1,9)&amp;"/"&amp;MID(B267,1,8)</f>
        <v>https://opentopomap.org/#marker=17/53.086198/8.944569</v>
      </c>
    </row>
    <row r="268" customFormat="false" ht="14.15" hidden="false" customHeight="true" outlineLevel="0" collapsed="false">
      <c r="A268" s="8" t="s">
        <v>2307</v>
      </c>
      <c r="B268" s="8" t="s">
        <v>2308</v>
      </c>
      <c r="C268" s="15" t="s">
        <v>2309</v>
      </c>
      <c r="D268" s="9" t="str">
        <f aca="false">"Rockwinkel "&amp;F268</f>
        <v>Rockwinkel 129</v>
      </c>
      <c r="E268" s="9" t="str">
        <f aca="false">G268&amp;", "&amp;H268&amp;", "&amp;I268</f>
        <v>Janssen, Th., Maler</v>
      </c>
      <c r="F268" s="16" t="n">
        <v>129</v>
      </c>
      <c r="G268" s="9" t="s">
        <v>2310</v>
      </c>
      <c r="H268" s="9" t="s">
        <v>957</v>
      </c>
      <c r="I268" s="9" t="s">
        <v>647</v>
      </c>
      <c r="J268" s="9"/>
      <c r="K268" s="8" t="s">
        <v>2311</v>
      </c>
      <c r="L268" s="9" t="str">
        <f aca="false">"https://www.openstreetmap.org/?mlat="&amp;MID(A268,1,9)&amp;"&amp;mlon="&amp;MID(B268,1,8)&amp;"#map=18/"&amp;MID(A268,1,9)&amp;"/"&amp;MID(B268,1,8)</f>
        <v>https://www.openstreetmap.org/?mlat=53.100281&amp;mlon=8.902337#map=18/53.100281/8.902337</v>
      </c>
      <c r="M268" s="9" t="str">
        <f aca="false">"https://opentopomap.org/#marker=17/"&amp;MID(A268,1,9)&amp;"/"&amp;MID(B268,1,8)</f>
        <v>https://opentopomap.org/#marker=17/53.100281/8.902337</v>
      </c>
    </row>
    <row r="269" customFormat="false" ht="14.15" hidden="false" customHeight="true" outlineLevel="0" collapsed="false">
      <c r="A269" s="8" t="s">
        <v>2413</v>
      </c>
      <c r="B269" s="8" t="s">
        <v>2414</v>
      </c>
      <c r="C269" s="15" t="s">
        <v>2415</v>
      </c>
      <c r="D269" s="9" t="str">
        <f aca="false">"Rockwinkel am Rüten "&amp;F269</f>
        <v>Rockwinkel am Rüten 13</v>
      </c>
      <c r="E269" s="9" t="str">
        <f aca="false">G269&amp;", "&amp;H269&amp;", "&amp;I269</f>
        <v>Jehs, J., Gärtner</v>
      </c>
      <c r="F269" s="16" t="n">
        <v>13</v>
      </c>
      <c r="G269" s="9" t="s">
        <v>2572</v>
      </c>
      <c r="H269" s="9" t="s">
        <v>150</v>
      </c>
      <c r="I269" s="9" t="s">
        <v>236</v>
      </c>
      <c r="J269" s="9"/>
      <c r="K269" s="8" t="s">
        <v>2417</v>
      </c>
      <c r="L269" s="9" t="str">
        <f aca="false">"https://www.openstreetmap.org/?mlat="&amp;MID(A269,1,9)&amp;"&amp;mlon="&amp;MID(B269,1,8)&amp;"#map=18/"&amp;MID(A269,1,9)&amp;"/"&amp;MID(B269,1,8)</f>
        <v>https://www.openstreetmap.org/?mlat=53.100369&amp;mlon=8.897786#map=18/53.100369/8.897786</v>
      </c>
      <c r="M269" s="9" t="str">
        <f aca="false">"https://opentopomap.org/#marker=17/"&amp;MID(A269,1,9)&amp;"/"&amp;MID(B269,1,8)</f>
        <v>https://opentopomap.org/#marker=17/53.100369/8.897786</v>
      </c>
    </row>
    <row r="270" customFormat="false" ht="14.15" hidden="false" customHeight="true" outlineLevel="0" collapsed="false">
      <c r="A270" s="8" t="s">
        <v>1701</v>
      </c>
      <c r="B270" s="8" t="s">
        <v>1702</v>
      </c>
      <c r="C270" s="15" t="s">
        <v>1703</v>
      </c>
      <c r="D270" s="9" t="str">
        <f aca="false">"Rockwinkel "&amp;F270</f>
        <v>Rockwinkel 78</v>
      </c>
      <c r="E270" s="9" t="str">
        <f aca="false">G270&amp;", "&amp;H270&amp;", "&amp;I270</f>
        <v>Junge, Chr., Maurer</v>
      </c>
      <c r="F270" s="16" t="n">
        <v>78</v>
      </c>
      <c r="G270" s="9" t="s">
        <v>576</v>
      </c>
      <c r="H270" s="9" t="s">
        <v>242</v>
      </c>
      <c r="I270" s="9" t="s">
        <v>727</v>
      </c>
      <c r="J270" s="9"/>
      <c r="K270" s="8" t="s">
        <v>1704</v>
      </c>
      <c r="L270" s="9" t="str">
        <f aca="false">"https://www.openstreetmap.org/?mlat="&amp;MID(A270,1,9)&amp;"&amp;mlon="&amp;MID(B270,1,8)&amp;"#map=18/"&amp;MID(A270,1,9)&amp;"/"&amp;MID(B270,1,8)</f>
        <v>https://www.openstreetmap.org/?mlat=53.084638&amp;mlon=8.941426#map=18/53.084638/8.941426</v>
      </c>
      <c r="M270" s="9" t="str">
        <f aca="false">"https://opentopomap.org/#marker=17/"&amp;MID(A270,1,9)&amp;"/"&amp;MID(B270,1,8)</f>
        <v>https://opentopomap.org/#marker=17/53.084638/8.941426</v>
      </c>
    </row>
    <row r="271" customFormat="false" ht="14.15" hidden="false" customHeight="true" outlineLevel="0" collapsed="false">
      <c r="A271" s="8" t="s">
        <v>1982</v>
      </c>
      <c r="B271" s="8" t="s">
        <v>1983</v>
      </c>
      <c r="C271" s="15" t="s">
        <v>1984</v>
      </c>
      <c r="D271" s="9" t="str">
        <f aca="false">"Rockwinkel "&amp;F271</f>
        <v>Rockwinkel 95d</v>
      </c>
      <c r="E271" s="9" t="str">
        <f aca="false">G271&amp;", "&amp;H271&amp;", "&amp;I271</f>
        <v>Junge, Friedr., Handlungsgehilfe</v>
      </c>
      <c r="F271" s="16" t="s">
        <v>1985</v>
      </c>
      <c r="G271" s="9" t="s">
        <v>576</v>
      </c>
      <c r="H271" s="9" t="s">
        <v>483</v>
      </c>
      <c r="I271" s="9" t="s">
        <v>1986</v>
      </c>
      <c r="J271" s="9"/>
      <c r="K271" s="8" t="s">
        <v>1987</v>
      </c>
      <c r="L271" s="9" t="str">
        <f aca="false">"https://www.openstreetmap.org/?mlat="&amp;MID(A271,1,9)&amp;"&amp;mlon="&amp;MID(B271,1,8)&amp;"#map=18/"&amp;MID(A271,1,9)&amp;"/"&amp;MID(B271,1,8)</f>
        <v>https://www.openstreetmap.org/?mlat=53.09004&amp;mlon=8.93394#map=18/53.09004/8.93394</v>
      </c>
      <c r="M271" s="9" t="str">
        <f aca="false">"https://opentopomap.org/#marker=17/"&amp;MID(A271,1,9)&amp;"/"&amp;MID(B271,1,8)</f>
        <v>https://opentopomap.org/#marker=17/53.09004/8.93394</v>
      </c>
    </row>
    <row r="272" customFormat="false" ht="14.15" hidden="false" customHeight="true" outlineLevel="0" collapsed="false">
      <c r="A272" s="8" t="s">
        <v>1803</v>
      </c>
      <c r="B272" s="8" t="s">
        <v>1804</v>
      </c>
      <c r="C272" s="15" t="s">
        <v>1805</v>
      </c>
      <c r="D272" s="9" t="str">
        <f aca="false">"Rockwinkel "&amp;F272</f>
        <v>Rockwinkel 83f</v>
      </c>
      <c r="E272" s="9" t="str">
        <f aca="false">G272&amp;", "&amp;H272&amp;", "&amp;I272</f>
        <v>Junge, Heinr., Maurermeister</v>
      </c>
      <c r="F272" s="16" t="s">
        <v>1806</v>
      </c>
      <c r="G272" s="9" t="s">
        <v>576</v>
      </c>
      <c r="H272" s="9" t="s">
        <v>102</v>
      </c>
      <c r="I272" s="9" t="s">
        <v>361</v>
      </c>
      <c r="J272" s="9"/>
      <c r="K272" s="8" t="s">
        <v>1808</v>
      </c>
      <c r="L272" s="9" t="str">
        <f aca="false">"https://www.openstreetmap.org/?mlat="&amp;MID(A272,1,9)&amp;"&amp;mlon="&amp;MID(B272,1,8)&amp;"#map=18/"&amp;MID(A272,1,9)&amp;"/"&amp;MID(B272,1,8)</f>
        <v>https://www.openstreetmap.org/?mlat=53.085502&amp;mlon=8.941219#map=18/53.085502/8.941219</v>
      </c>
      <c r="M272" s="9" t="str">
        <f aca="false">"https://opentopomap.org/#marker=17/"&amp;MID(A272,1,9)&amp;"/"&amp;MID(B272,1,8)</f>
        <v>https://opentopomap.org/#marker=17/53.085502/8.941219</v>
      </c>
    </row>
    <row r="273" customFormat="false" ht="14.15" hidden="false" customHeight="true" outlineLevel="0" collapsed="false">
      <c r="A273" s="8" t="s">
        <v>774</v>
      </c>
      <c r="B273" s="8" t="s">
        <v>775</v>
      </c>
      <c r="C273" s="15" t="s">
        <v>776</v>
      </c>
      <c r="D273" s="9" t="str">
        <f aca="false">"Oberneuland "&amp;F273</f>
        <v>Oberneuland 76</v>
      </c>
      <c r="E273" s="9" t="str">
        <f aca="false">G273&amp;", "&amp;H273&amp;", "&amp;I273</f>
        <v>Junge, Herm., Landmann</v>
      </c>
      <c r="F273" s="16" t="n">
        <v>76</v>
      </c>
      <c r="G273" s="9" t="s">
        <v>576</v>
      </c>
      <c r="H273" s="9" t="s">
        <v>409</v>
      </c>
      <c r="I273" s="9" t="s">
        <v>164</v>
      </c>
      <c r="J273" s="9"/>
      <c r="K273" s="8" t="s">
        <v>777</v>
      </c>
      <c r="L273" s="9" t="str">
        <f aca="false">"https://www.openstreetmap.org/?mlat="&amp;MID(A273,1,9)&amp;"&amp;mlon="&amp;MID(B273,1,8)&amp;"#map=18/"&amp;MID(A273,1,9)&amp;"/"&amp;MID(B273,1,8)</f>
        <v>https://www.openstreetmap.org/?mlat=53.08845&amp;mlon=8.9492#map=18/53.08845/8.9492</v>
      </c>
      <c r="M273" s="9" t="str">
        <f aca="false">"https://opentopomap.org/#marker=17/"&amp;MID(A273,1,9)&amp;"/"&amp;MID(B273,1,8)</f>
        <v>https://opentopomap.org/#marker=17/53.08845/8.9492</v>
      </c>
    </row>
    <row r="274" customFormat="false" ht="14.15" hidden="false" customHeight="true" outlineLevel="0" collapsed="false">
      <c r="A274" s="8" t="s">
        <v>1539</v>
      </c>
      <c r="B274" s="8" t="s">
        <v>1540</v>
      </c>
      <c r="C274" s="15" t="s">
        <v>1541</v>
      </c>
      <c r="D274" s="9" t="str">
        <f aca="false">"Rockwinkel "&amp;F274</f>
        <v>Rockwinkel 60</v>
      </c>
      <c r="E274" s="9" t="str">
        <f aca="false">G274&amp;", "&amp;H274&amp;", "&amp;I274</f>
        <v>Junge, Herm., Landmann</v>
      </c>
      <c r="F274" s="16" t="n">
        <v>60</v>
      </c>
      <c r="G274" s="9" t="s">
        <v>576</v>
      </c>
      <c r="H274" s="9" t="s">
        <v>409</v>
      </c>
      <c r="I274" s="9" t="s">
        <v>164</v>
      </c>
      <c r="J274" s="9"/>
      <c r="K274" s="8" t="s">
        <v>1542</v>
      </c>
      <c r="L274" s="9" t="str">
        <f aca="false">"https://www.openstreetmap.org/?mlat="&amp;MID(A274,1,9)&amp;"&amp;mlon="&amp;MID(B274,1,8)&amp;"#map=18/"&amp;MID(A274,1,9)&amp;"/"&amp;MID(B274,1,8)</f>
        <v>https://www.openstreetmap.org/?mlat=53.083815&amp;mlon=8.946831#map=18/53.083815/8.946831</v>
      </c>
      <c r="M274" s="9" t="str">
        <f aca="false">"https://opentopomap.org/#marker=17/"&amp;MID(A274,1,9)&amp;"/"&amp;MID(B274,1,8)</f>
        <v>https://opentopomap.org/#marker=17/53.083815/8.946831</v>
      </c>
    </row>
    <row r="275" customFormat="false" ht="14.15" hidden="false" customHeight="true" outlineLevel="0" collapsed="false">
      <c r="A275" s="8" t="s">
        <v>1900</v>
      </c>
      <c r="B275" s="8" t="s">
        <v>1901</v>
      </c>
      <c r="C275" s="15" t="s">
        <v>1902</v>
      </c>
      <c r="D275" s="9" t="str">
        <f aca="false">"Rockwinkel "&amp;F275</f>
        <v>Rockwinkel 91k</v>
      </c>
      <c r="E275" s="9" t="str">
        <f aca="false">G275&amp;", "&amp;H275&amp;", "&amp;I275</f>
        <v>Junge, Herm., Schuhmachermeister</v>
      </c>
      <c r="F275" s="16" t="s">
        <v>1903</v>
      </c>
      <c r="G275" s="9" t="s">
        <v>576</v>
      </c>
      <c r="H275" s="9" t="s">
        <v>409</v>
      </c>
      <c r="I275" s="9" t="s">
        <v>1904</v>
      </c>
      <c r="J275" s="9"/>
      <c r="K275" s="8" t="s">
        <v>1905</v>
      </c>
      <c r="L275" s="9" t="str">
        <f aca="false">"https://www.openstreetmap.org/?mlat="&amp;MID(A275,1,9)&amp;"&amp;mlon="&amp;MID(B275,1,8)&amp;"#map=18/"&amp;MID(A275,1,9)&amp;"/"&amp;MID(B275,1,8)</f>
        <v>https://www.openstreetmap.org/?mlat=53.08946&amp;mlon=8.93609#map=18/53.08946/8.93609</v>
      </c>
      <c r="M275" s="9" t="str">
        <f aca="false">"https://opentopomap.org/#marker=17/"&amp;MID(A275,1,9)&amp;"/"&amp;MID(B275,1,8)</f>
        <v>https://opentopomap.org/#marker=17/53.08946/8.93609</v>
      </c>
    </row>
    <row r="276" customFormat="false" ht="14.15" hidden="false" customHeight="true" outlineLevel="0" collapsed="false">
      <c r="A276" s="8" t="s">
        <v>1803</v>
      </c>
      <c r="B276" s="8" t="s">
        <v>1804</v>
      </c>
      <c r="C276" s="15" t="s">
        <v>1805</v>
      </c>
      <c r="D276" s="9" t="str">
        <f aca="false">"Rockwinkel "&amp;F276</f>
        <v>Rockwinkel 83f</v>
      </c>
      <c r="E276" s="9" t="str">
        <f aca="false">G276&amp;", "&amp;H276&amp;", "&amp;I276</f>
        <v>Junge, Hinr., Maurer</v>
      </c>
      <c r="F276" s="16" t="s">
        <v>1806</v>
      </c>
      <c r="G276" s="9" t="s">
        <v>576</v>
      </c>
      <c r="H276" s="9" t="s">
        <v>355</v>
      </c>
      <c r="I276" s="9" t="s">
        <v>727</v>
      </c>
      <c r="J276" s="9"/>
      <c r="K276" s="8" t="s">
        <v>1808</v>
      </c>
      <c r="L276" s="9" t="str">
        <f aca="false">"https://www.openstreetmap.org/?mlat="&amp;MID(A276,1,9)&amp;"&amp;mlon="&amp;MID(B276,1,8)&amp;"#map=18/"&amp;MID(A276,1,9)&amp;"/"&amp;MID(B276,1,8)</f>
        <v>https://www.openstreetmap.org/?mlat=53.085502&amp;mlon=8.941219#map=18/53.085502/8.941219</v>
      </c>
      <c r="M276" s="9" t="str">
        <f aca="false">"https://opentopomap.org/#marker=17/"&amp;MID(A276,1,9)&amp;"/"&amp;MID(B276,1,8)</f>
        <v>https://opentopomap.org/#marker=17/53.085502/8.941219</v>
      </c>
    </row>
    <row r="277" customFormat="false" ht="14.15" hidden="false" customHeight="true" outlineLevel="0" collapsed="false">
      <c r="A277" s="8" t="s">
        <v>788</v>
      </c>
      <c r="B277" s="8" t="s">
        <v>789</v>
      </c>
      <c r="C277" s="15" t="s">
        <v>790</v>
      </c>
      <c r="D277" s="9" t="str">
        <f aca="false">"Oberneuland "&amp;F277</f>
        <v>Oberneuland 79</v>
      </c>
      <c r="E277" s="9" t="str">
        <f aca="false">G277&amp;", "&amp;H277&amp;", "&amp;I277</f>
        <v>Junge, Joh., Arbeiter</v>
      </c>
      <c r="F277" s="16" t="n">
        <v>79</v>
      </c>
      <c r="G277" s="9" t="s">
        <v>576</v>
      </c>
      <c r="H277" s="9" t="s">
        <v>143</v>
      </c>
      <c r="I277" s="9" t="s">
        <v>94</v>
      </c>
      <c r="J277" s="9"/>
      <c r="K277" s="8" t="s">
        <v>792</v>
      </c>
      <c r="L277" s="9" t="str">
        <f aca="false">"https://www.openstreetmap.org/?mlat="&amp;MID(A277,1,9)&amp;"&amp;mlon="&amp;MID(B277,1,8)&amp;"#map=18/"&amp;MID(A277,1,9)&amp;"/"&amp;MID(B277,1,8)</f>
        <v>https://www.openstreetmap.org/?mlat=53.091043&amp;mlon=8.950635#map=18/53.091043/8.950635</v>
      </c>
      <c r="M277" s="9" t="str">
        <f aca="false">"https://opentopomap.org/#marker=17/"&amp;MID(A277,1,9)&amp;"/"&amp;MID(B277,1,8)</f>
        <v>https://opentopomap.org/#marker=17/53.091043/8.950635</v>
      </c>
    </row>
    <row r="278" customFormat="false" ht="14.15" hidden="false" customHeight="true" outlineLevel="0" collapsed="false">
      <c r="A278" s="8" t="s">
        <v>572</v>
      </c>
      <c r="B278" s="8" t="s">
        <v>573</v>
      </c>
      <c r="C278" s="15" t="s">
        <v>574</v>
      </c>
      <c r="D278" s="9" t="str">
        <f aca="false">"Oberneuland "&amp;F278</f>
        <v>Oberneuland 49a</v>
      </c>
      <c r="E278" s="9" t="str">
        <f aca="false">G278&amp;", "&amp;H278&amp;", "&amp;I278</f>
        <v>Junge, Joh., Wwe.</v>
      </c>
      <c r="F278" s="16" t="s">
        <v>575</v>
      </c>
      <c r="G278" s="9" t="s">
        <v>576</v>
      </c>
      <c r="H278" s="9" t="s">
        <v>143</v>
      </c>
      <c r="I278" s="9" t="s">
        <v>91</v>
      </c>
      <c r="J278" s="9"/>
      <c r="K278" s="8" t="s">
        <v>577</v>
      </c>
      <c r="L278" s="9" t="str">
        <f aca="false">"https://www.openstreetmap.org/?mlat="&amp;MID(A278,1,9)&amp;"&amp;mlon="&amp;MID(B278,1,8)&amp;"#map=18/"&amp;MID(A278,1,9)&amp;"/"&amp;MID(B278,1,8)</f>
        <v>https://www.openstreetmap.org/?mlat=53.091281&amp;mlon=8.936562#map=18/53.091281/8.936562</v>
      </c>
      <c r="M278" s="9" t="str">
        <f aca="false">"https://opentopomap.org/#marker=17/"&amp;MID(A278,1,9)&amp;"/"&amp;MID(B278,1,8)</f>
        <v>https://opentopomap.org/#marker=17/53.091281/8.936562</v>
      </c>
    </row>
    <row r="279" customFormat="false" ht="14.15" hidden="false" customHeight="true" outlineLevel="0" collapsed="false">
      <c r="A279" s="8" t="s">
        <v>1544</v>
      </c>
      <c r="B279" s="8" t="s">
        <v>1715</v>
      </c>
      <c r="C279" s="15" t="s">
        <v>1716</v>
      </c>
      <c r="D279" s="9" t="str">
        <f aca="false">"Rockwinkel "&amp;F279</f>
        <v>Rockwinkel 79</v>
      </c>
      <c r="E279" s="9" t="str">
        <f aca="false">G279&amp;", "&amp;H279&amp;", "&amp;I279</f>
        <v>Junge, Lür, Landmann</v>
      </c>
      <c r="F279" s="16" t="n">
        <v>79</v>
      </c>
      <c r="G279" s="9" t="s">
        <v>576</v>
      </c>
      <c r="H279" s="9" t="s">
        <v>145</v>
      </c>
      <c r="I279" s="9" t="s">
        <v>164</v>
      </c>
      <c r="J279" s="9"/>
      <c r="K279" s="8" t="s">
        <v>1717</v>
      </c>
      <c r="L279" s="9" t="str">
        <f aca="false">"https://www.openstreetmap.org/?mlat="&amp;MID(A279,1,9)&amp;"&amp;mlon="&amp;MID(B279,1,8)&amp;"#map=18/"&amp;MID(A279,1,9)&amp;"/"&amp;MID(B279,1,8)</f>
        <v>https://www.openstreetmap.org/?mlat=53.0846&amp;mlon=8.94206#map=18/53.0846/8.94206</v>
      </c>
      <c r="M279" s="9" t="str">
        <f aca="false">"https://opentopomap.org/#marker=17/"&amp;MID(A279,1,9)&amp;"/"&amp;MID(B279,1,8)</f>
        <v>https://opentopomap.org/#marker=17/53.0846/8.94206</v>
      </c>
    </row>
    <row r="280" customFormat="false" ht="14.15" hidden="false" customHeight="true" outlineLevel="0" collapsed="false">
      <c r="A280" s="8" t="s">
        <v>1483</v>
      </c>
      <c r="B280" s="8" t="s">
        <v>1484</v>
      </c>
      <c r="C280" s="15" t="s">
        <v>1485</v>
      </c>
      <c r="D280" s="9" t="str">
        <f aca="false">"Rockwinkel "&amp;F280</f>
        <v>Rockwinkel 52</v>
      </c>
      <c r="E280" s="9" t="str">
        <f aca="false">G280&amp;", "&amp;H280&amp;", "&amp;I280</f>
        <v>Jürgens, Diedr., Arbeiter</v>
      </c>
      <c r="F280" s="16" t="n">
        <v>52</v>
      </c>
      <c r="G280" s="9" t="s">
        <v>291</v>
      </c>
      <c r="H280" s="9" t="s">
        <v>96</v>
      </c>
      <c r="I280" s="9" t="s">
        <v>94</v>
      </c>
      <c r="J280" s="9"/>
      <c r="K280" s="8" t="s">
        <v>1486</v>
      </c>
      <c r="L280" s="9" t="str">
        <f aca="false">"https://www.openstreetmap.org/?mlat="&amp;MID(A280,1,9)&amp;"&amp;mlon="&amp;MID(B280,1,8)&amp;"#map=18/"&amp;MID(A280,1,9)&amp;"/"&amp;MID(B280,1,8)</f>
        <v>https://www.openstreetmap.org/?mlat=53.081456&amp;mlon=8.940215#map=18/53.081456/8.940215</v>
      </c>
      <c r="M280" s="9" t="str">
        <f aca="false">"https://opentopomap.org/#marker=17/"&amp;MID(A280,1,9)&amp;"/"&amp;MID(B280,1,8)</f>
        <v>https://opentopomap.org/#marker=17/53.081456/8.940215</v>
      </c>
    </row>
    <row r="281" customFormat="false" ht="14.15" hidden="false" customHeight="true" outlineLevel="0" collapsed="false">
      <c r="A281" s="8" t="s">
        <v>288</v>
      </c>
      <c r="B281" s="8" t="s">
        <v>289</v>
      </c>
      <c r="C281" s="15" t="s">
        <v>290</v>
      </c>
      <c r="D281" s="9" t="str">
        <f aca="false">"Oberneuland "&amp;F281</f>
        <v>Oberneuland 19</v>
      </c>
      <c r="E281" s="9" t="str">
        <f aca="false">G281&amp;", "&amp;H281&amp;", "&amp;I281</f>
        <v>Jürgens, Georg, Landmann</v>
      </c>
      <c r="F281" s="16" t="n">
        <v>19</v>
      </c>
      <c r="G281" s="9" t="s">
        <v>291</v>
      </c>
      <c r="H281" s="9" t="s">
        <v>210</v>
      </c>
      <c r="I281" s="9" t="s">
        <v>164</v>
      </c>
      <c r="J281" s="9"/>
      <c r="K281" s="8" t="s">
        <v>293</v>
      </c>
      <c r="L281" s="9" t="str">
        <f aca="false">"https://www.openstreetmap.org/?mlat="&amp;MID(A281,1,9)&amp;"&amp;mlon="&amp;MID(B281,1,8)&amp;"#map=18/"&amp;MID(A281,1,9)&amp;"/"&amp;MID(B281,1,8)</f>
        <v>https://www.openstreetmap.org/?mlat=53.101147&amp;mlon=8.920333#map=18/53.101147/8.920333</v>
      </c>
      <c r="M281" s="9" t="str">
        <f aca="false">"https://opentopomap.org/#marker=17/"&amp;MID(A281,1,9)&amp;"/"&amp;MID(B281,1,8)</f>
        <v>https://opentopomap.org/#marker=17/53.101147/8.920333</v>
      </c>
    </row>
    <row r="282" customFormat="false" ht="14.15" hidden="false" customHeight="true" outlineLevel="0" collapsed="false">
      <c r="A282" s="8" t="s">
        <v>288</v>
      </c>
      <c r="B282" s="8" t="s">
        <v>289</v>
      </c>
      <c r="C282" s="15" t="s">
        <v>290</v>
      </c>
      <c r="D282" s="9" t="str">
        <f aca="false">"Oberneuland "&amp;F282</f>
        <v>Oberneuland 19</v>
      </c>
      <c r="E282" s="9" t="str">
        <f aca="false">G282&amp;", "&amp;H282&amp;", "&amp;I282</f>
        <v>Jürgens, Georg Hch., Wwe.</v>
      </c>
      <c r="F282" s="16" t="n">
        <v>19</v>
      </c>
      <c r="G282" s="9" t="s">
        <v>291</v>
      </c>
      <c r="H282" s="9" t="s">
        <v>292</v>
      </c>
      <c r="I282" s="9" t="s">
        <v>91</v>
      </c>
      <c r="J282" s="9"/>
      <c r="K282" s="8" t="s">
        <v>293</v>
      </c>
      <c r="L282" s="9" t="str">
        <f aca="false">"https://www.openstreetmap.org/?mlat="&amp;MID(A282,1,9)&amp;"&amp;mlon="&amp;MID(B282,1,8)&amp;"#map=18/"&amp;MID(A282,1,9)&amp;"/"&amp;MID(B282,1,8)</f>
        <v>https://www.openstreetmap.org/?mlat=53.101147&amp;mlon=8.920333#map=18/53.101147/8.920333</v>
      </c>
      <c r="M282" s="9" t="str">
        <f aca="false">"https://opentopomap.org/#marker=17/"&amp;MID(A282,1,9)&amp;"/"&amp;MID(B282,1,8)</f>
        <v>https://opentopomap.org/#marker=17/53.101147/8.920333</v>
      </c>
    </row>
    <row r="283" customFormat="false" ht="14.15" hidden="false" customHeight="true" outlineLevel="0" collapsed="false">
      <c r="A283" s="8" t="s">
        <v>1607</v>
      </c>
      <c r="B283" s="8" t="s">
        <v>1608</v>
      </c>
      <c r="C283" s="15" t="s">
        <v>1609</v>
      </c>
      <c r="D283" s="9" t="str">
        <f aca="false">"Rockwinkel "&amp;F283</f>
        <v>Rockwinkel 68</v>
      </c>
      <c r="E283" s="9" t="str">
        <f aca="false">G283&amp;", "&amp;H283&amp;", "&amp;I283</f>
        <v>Jürgens, Joh., Landmann</v>
      </c>
      <c r="F283" s="16" t="n">
        <v>68</v>
      </c>
      <c r="G283" s="9" t="s">
        <v>291</v>
      </c>
      <c r="H283" s="9" t="s">
        <v>143</v>
      </c>
      <c r="I283" s="9" t="s">
        <v>164</v>
      </c>
      <c r="J283" s="9"/>
      <c r="K283" s="8" t="s">
        <v>1610</v>
      </c>
      <c r="L283" s="9" t="str">
        <f aca="false">"https://www.openstreetmap.org/?mlat="&amp;MID(A283,1,9)&amp;"&amp;mlon="&amp;MID(B283,1,8)&amp;"#map=18/"&amp;MID(A283,1,9)&amp;"/"&amp;MID(B283,1,8)</f>
        <v>https://www.openstreetmap.org/?mlat=53.082114&amp;mlon=8.940545#map=18/53.082114/8.940545</v>
      </c>
      <c r="M283" s="9" t="str">
        <f aca="false">"https://opentopomap.org/#marker=17/"&amp;MID(A283,1,9)&amp;"/"&amp;MID(B283,1,8)</f>
        <v>https://opentopomap.org/#marker=17/53.082114/8.940545</v>
      </c>
    </row>
    <row r="284" customFormat="false" ht="14.15" hidden="false" customHeight="true" outlineLevel="0" collapsed="false">
      <c r="A284" s="8" t="s">
        <v>294</v>
      </c>
      <c r="B284" s="8" t="s">
        <v>295</v>
      </c>
      <c r="C284" s="15" t="s">
        <v>296</v>
      </c>
      <c r="D284" s="9" t="str">
        <f aca="false">"Oberneuland "&amp;F284</f>
        <v>Oberneuland 19c</v>
      </c>
      <c r="E284" s="9" t="str">
        <f aca="false">G284&amp;" "&amp;J284</f>
        <v>Jürgens Café</v>
      </c>
      <c r="F284" s="16" t="s">
        <v>297</v>
      </c>
      <c r="G284" s="9" t="s">
        <v>291</v>
      </c>
      <c r="H284" s="9"/>
      <c r="I284" s="9"/>
      <c r="J284" s="9" t="s">
        <v>298</v>
      </c>
      <c r="K284" s="8" t="s">
        <v>299</v>
      </c>
      <c r="L284" s="9" t="str">
        <f aca="false">"https://www.openstreetmap.org/?mlat="&amp;MID(A284,1,9)&amp;"&amp;mlon="&amp;MID(B284,1,8)&amp;"#map=18/"&amp;MID(A284,1,9)&amp;"/"&amp;MID(B284,1,8)</f>
        <v>https://www.openstreetmap.org/?mlat=53.10134&amp;mlon=8.91679#map=18/53.10134/8.91679</v>
      </c>
      <c r="M284" s="9" t="str">
        <f aca="false">"https://opentopomap.org/#marker=17/"&amp;MID(A284,1,9)&amp;"/"&amp;MID(B284,1,8)</f>
        <v>https://opentopomap.org/#marker=17/53.10134/8.91679</v>
      </c>
    </row>
    <row r="285" customFormat="false" ht="14.15" hidden="false" customHeight="true" outlineLevel="0" collapsed="false">
      <c r="A285" s="8" t="s">
        <v>1497</v>
      </c>
      <c r="B285" s="8" t="s">
        <v>1498</v>
      </c>
      <c r="C285" s="15" t="s">
        <v>1499</v>
      </c>
      <c r="D285" s="9" t="str">
        <f aca="false">"Rockwinkel "&amp;F285</f>
        <v>Rockwinkel 54</v>
      </c>
      <c r="E285" s="9" t="str">
        <f aca="false">G285&amp;", "&amp;H285&amp;", "&amp;I285</f>
        <v>Kaars, Berend, Zimmermeister</v>
      </c>
      <c r="F285" s="16" t="n">
        <v>54</v>
      </c>
      <c r="G285" s="9" t="s">
        <v>375</v>
      </c>
      <c r="H285" s="9" t="s">
        <v>786</v>
      </c>
      <c r="I285" s="9" t="s">
        <v>1353</v>
      </c>
      <c r="J285" s="9"/>
      <c r="K285" s="8" t="s">
        <v>1500</v>
      </c>
      <c r="L285" s="9" t="str">
        <f aca="false">"https://www.openstreetmap.org/?mlat="&amp;MID(A285,1,9)&amp;"&amp;mlon="&amp;MID(B285,1,8)&amp;"#map=18/"&amp;MID(A285,1,9)&amp;"/"&amp;MID(B285,1,8)</f>
        <v>https://www.openstreetmap.org/?mlat=53.08222&amp;mlon=8.945474#map=18/53.08222/8.945474</v>
      </c>
      <c r="M285" s="9" t="str">
        <f aca="false">"https://opentopomap.org/#marker=17/"&amp;MID(A285,1,9)&amp;"/"&amp;MID(B285,1,8)</f>
        <v>https://opentopomap.org/#marker=17/53.08222/8.945474</v>
      </c>
    </row>
    <row r="286" customFormat="false" ht="14.15" hidden="false" customHeight="true" outlineLevel="0" collapsed="false">
      <c r="A286" s="8" t="s">
        <v>370</v>
      </c>
      <c r="B286" s="8" t="s">
        <v>371</v>
      </c>
      <c r="C286" s="15" t="s">
        <v>372</v>
      </c>
      <c r="D286" s="9" t="str">
        <f aca="false">"Oberneuland "&amp;F286</f>
        <v>Oberneuland 27</v>
      </c>
      <c r="E286" s="9" t="str">
        <f aca="false">G286&amp;", "&amp;H286&amp;", "&amp;I286</f>
        <v>Kaars, Bernd, Zimmermann</v>
      </c>
      <c r="F286" s="16" t="n">
        <v>27</v>
      </c>
      <c r="G286" s="9" t="s">
        <v>375</v>
      </c>
      <c r="H286" s="9" t="s">
        <v>376</v>
      </c>
      <c r="I286" s="9" t="s">
        <v>137</v>
      </c>
      <c r="J286" s="9"/>
      <c r="K286" s="8" t="s">
        <v>374</v>
      </c>
      <c r="L286" s="9" t="str">
        <f aca="false">"https://www.openstreetmap.org/?mlat="&amp;MID(A286,1,9)&amp;"&amp;mlon="&amp;MID(B286,1,8)&amp;"#map=18/"&amp;MID(A286,1,9)&amp;"/"&amp;MID(B286,1,8)</f>
        <v>https://www.openstreetmap.org/?mlat=53.09882&amp;mlon=8.923781#map=18/53.09882/8.923781</v>
      </c>
      <c r="M286" s="9" t="str">
        <f aca="false">"https://opentopomap.org/#marker=17/"&amp;MID(A286,1,9)&amp;"/"&amp;MID(B286,1,8)</f>
        <v>https://opentopomap.org/#marker=17/53.09882/8.923781</v>
      </c>
    </row>
    <row r="287" customFormat="false" ht="14.15" hidden="false" customHeight="true" outlineLevel="0" collapsed="false">
      <c r="A287" s="8" t="s">
        <v>1837</v>
      </c>
      <c r="B287" s="8" t="s">
        <v>1838</v>
      </c>
      <c r="C287" s="15" t="s">
        <v>1839</v>
      </c>
      <c r="D287" s="9" t="str">
        <f aca="false">"Rockwinkel "&amp;F287</f>
        <v>Rockwinkel 87</v>
      </c>
      <c r="E287" s="9" t="str">
        <f aca="false">G287&amp;", "&amp;H287&amp;", "&amp;I287</f>
        <v>Kaars, J. C., Wwe.</v>
      </c>
      <c r="F287" s="16" t="n">
        <v>87</v>
      </c>
      <c r="G287" s="9" t="s">
        <v>375</v>
      </c>
      <c r="H287" s="9" t="s">
        <v>1842</v>
      </c>
      <c r="I287" s="9" t="s">
        <v>91</v>
      </c>
      <c r="J287" s="9"/>
      <c r="K287" s="8" t="s">
        <v>1841</v>
      </c>
      <c r="L287" s="9" t="str">
        <f aca="false">"https://www.openstreetmap.org/?mlat="&amp;MID(A287,1,9)&amp;"&amp;mlon="&amp;MID(B287,1,8)&amp;"#map=18/"&amp;MID(A287,1,9)&amp;"/"&amp;MID(B287,1,8)</f>
        <v>https://www.openstreetmap.org/?mlat=53.086367&amp;mlon=8.93601#map=18/53.086367/8.93601</v>
      </c>
      <c r="M287" s="9" t="str">
        <f aca="false">"https://opentopomap.org/#marker=17/"&amp;MID(A287,1,9)&amp;"/"&amp;MID(B287,1,8)</f>
        <v>https://opentopomap.org/#marker=17/53.086367/8.93601</v>
      </c>
    </row>
    <row r="288" customFormat="false" ht="14.15" hidden="false" customHeight="true" outlineLevel="0" collapsed="false">
      <c r="A288" s="8" t="s">
        <v>1672</v>
      </c>
      <c r="B288" s="8" t="s">
        <v>1673</v>
      </c>
      <c r="C288" s="15" t="s">
        <v>1674</v>
      </c>
      <c r="D288" s="9" t="str">
        <f aca="false">"Rockwinkel "&amp;F288</f>
        <v>Rockwinkel 74e</v>
      </c>
      <c r="E288" s="9" t="str">
        <f aca="false">G288&amp;", "&amp;H288&amp;", "&amp;I288</f>
        <v>Kaars, Joh. Heinr., Tischler</v>
      </c>
      <c r="F288" s="16" t="s">
        <v>1675</v>
      </c>
      <c r="G288" s="9" t="s">
        <v>375</v>
      </c>
      <c r="H288" s="9" t="s">
        <v>1677</v>
      </c>
      <c r="I288" s="9" t="s">
        <v>835</v>
      </c>
      <c r="J288" s="9"/>
      <c r="K288" s="8" t="s">
        <v>1676</v>
      </c>
      <c r="L288" s="9" t="str">
        <f aca="false">"https://www.openstreetmap.org/?mlat="&amp;MID(A288,1,9)&amp;"&amp;mlon="&amp;MID(B288,1,8)&amp;"#map=18/"&amp;MID(A288,1,9)&amp;"/"&amp;MID(B288,1,8)</f>
        <v>https://www.openstreetmap.org/?mlat=53.084077&amp;mlon=8.940052#map=18/53.084077/8.940052</v>
      </c>
      <c r="M288" s="9" t="str">
        <f aca="false">"https://opentopomap.org/#marker=17/"&amp;MID(A288,1,9)&amp;"/"&amp;MID(B288,1,8)</f>
        <v>https://opentopomap.org/#marker=17/53.084077/8.940052</v>
      </c>
    </row>
    <row r="289" customFormat="false" ht="14.15" hidden="false" customHeight="true" outlineLevel="0" collapsed="false">
      <c r="A289" s="8" t="s">
        <v>2235</v>
      </c>
      <c r="B289" s="8" t="s">
        <v>2236</v>
      </c>
      <c r="C289" s="15" t="s">
        <v>2237</v>
      </c>
      <c r="D289" s="9" t="str">
        <f aca="false">"Rockwinkel "&amp;F289</f>
        <v>Rockwinkel 120</v>
      </c>
      <c r="E289" s="9" t="str">
        <f aca="false">G289&amp;", "&amp;H289&amp;", "&amp;I289</f>
        <v>Kaars, Lür, Schmied</v>
      </c>
      <c r="F289" s="16" t="n">
        <v>120</v>
      </c>
      <c r="G289" s="9" t="s">
        <v>375</v>
      </c>
      <c r="H289" s="9" t="s">
        <v>145</v>
      </c>
      <c r="I289" s="9" t="s">
        <v>1303</v>
      </c>
      <c r="J289" s="9"/>
      <c r="K289" s="8" t="s">
        <v>2238</v>
      </c>
      <c r="L289" s="9" t="str">
        <f aca="false">"https://www.openstreetmap.org/?mlat="&amp;MID(A289,1,9)&amp;"&amp;mlon="&amp;MID(B289,1,8)&amp;"#map=18/"&amp;MID(A289,1,9)&amp;"/"&amp;MID(B289,1,8)</f>
        <v>https://www.openstreetmap.org/?mlat=53.10144&amp;mlon=8.90728#map=18/53.10144/8.90728</v>
      </c>
      <c r="M289" s="9" t="str">
        <f aca="false">"https://opentopomap.org/#marker=17/"&amp;MID(A289,1,9)&amp;"/"&amp;MID(B289,1,8)</f>
        <v>https://opentopomap.org/#marker=17/53.10144/8.90728</v>
      </c>
    </row>
    <row r="290" customFormat="false" ht="14.15" hidden="false" customHeight="true" outlineLevel="0" collapsed="false">
      <c r="A290" s="8" t="s">
        <v>2235</v>
      </c>
      <c r="B290" s="8" t="s">
        <v>2236</v>
      </c>
      <c r="C290" s="15" t="s">
        <v>2237</v>
      </c>
      <c r="D290" s="9" t="str">
        <f aca="false">"Rockwinkel "&amp;F290</f>
        <v>Rockwinkel 120</v>
      </c>
      <c r="E290" s="9" t="str">
        <f aca="false">G290&amp;", "&amp;H290&amp;", "&amp;I290</f>
        <v>Kaars, Wilh., Schmiedemeister</v>
      </c>
      <c r="F290" s="16" t="n">
        <v>120</v>
      </c>
      <c r="G290" s="9" t="s">
        <v>375</v>
      </c>
      <c r="H290" s="9" t="s">
        <v>216</v>
      </c>
      <c r="I290" s="9" t="s">
        <v>658</v>
      </c>
      <c r="J290" s="9"/>
      <c r="K290" s="8" t="s">
        <v>2238</v>
      </c>
      <c r="L290" s="9" t="str">
        <f aca="false">"https://www.openstreetmap.org/?mlat="&amp;MID(A290,1,9)&amp;"&amp;mlon="&amp;MID(B290,1,8)&amp;"#map=18/"&amp;MID(A290,1,9)&amp;"/"&amp;MID(B290,1,8)</f>
        <v>https://www.openstreetmap.org/?mlat=53.10144&amp;mlon=8.90728#map=18/53.10144/8.90728</v>
      </c>
      <c r="M290" s="9" t="str">
        <f aca="false">"https://opentopomap.org/#marker=17/"&amp;MID(A290,1,9)&amp;"/"&amp;MID(B290,1,8)</f>
        <v>https://opentopomap.org/#marker=17/53.10144/8.90728</v>
      </c>
    </row>
    <row r="291" customFormat="false" ht="14.15" hidden="false" customHeight="true" outlineLevel="0" collapsed="false">
      <c r="A291" s="8" t="s">
        <v>118</v>
      </c>
      <c r="B291" s="8" t="s">
        <v>119</v>
      </c>
      <c r="C291" s="15" t="s">
        <v>120</v>
      </c>
      <c r="D291" s="9" t="str">
        <f aca="false">"Oberneuland "&amp;F291</f>
        <v>Oberneuland 1d</v>
      </c>
      <c r="E291" s="9" t="str">
        <f aca="false">G291&amp;", "&amp;H291&amp;", "&amp;I291</f>
        <v>Kaemena, Gerh., Landwirt</v>
      </c>
      <c r="F291" s="16" t="s">
        <v>121</v>
      </c>
      <c r="G291" s="9" t="s">
        <v>122</v>
      </c>
      <c r="H291" s="9" t="s">
        <v>123</v>
      </c>
      <c r="I291" s="9" t="s">
        <v>124</v>
      </c>
      <c r="J291" s="9"/>
      <c r="K291" s="8" t="s">
        <v>125</v>
      </c>
      <c r="L291" s="9" t="str">
        <f aca="false">"https://www.openstreetmap.org/?mlat="&amp;MID(A291,1,9)&amp;"&amp;mlon="&amp;MID(B291,1,8)&amp;"#map=18/"&amp;MID(A291,1,9)&amp;"/"&amp;MID(B291,1,8)</f>
        <v>https://www.openstreetmap.org/?mlat=53.105568&amp;mlon=8.901787#map=18/53.105568/8.901787</v>
      </c>
      <c r="M291" s="9" t="str">
        <f aca="false">"https://opentopomap.org/#marker=17/"&amp;MID(A291,1,9)&amp;"/"&amp;MID(B291,1,8)</f>
        <v>https://opentopomap.org/#marker=17/53.105568/8.901787</v>
      </c>
    </row>
    <row r="292" customFormat="false" ht="14.15" hidden="false" customHeight="true" outlineLevel="0" collapsed="false">
      <c r="A292" s="8" t="s">
        <v>2229</v>
      </c>
      <c r="B292" s="8" t="s">
        <v>2230</v>
      </c>
      <c r="C292" s="17" t="s">
        <v>2231</v>
      </c>
      <c r="D292" s="9" t="str">
        <f aca="false">"Rockwinkel "&amp;F292</f>
        <v>Rockwinkel 119a</v>
      </c>
      <c r="E292" s="9" t="str">
        <f aca="false">G292&amp;", "&amp;H292&amp;", "&amp;I292</f>
        <v>Kaemena, Gerhard, Arbeiter</v>
      </c>
      <c r="F292" s="16" t="s">
        <v>2232</v>
      </c>
      <c r="G292" s="9" t="s">
        <v>122</v>
      </c>
      <c r="H292" s="9" t="s">
        <v>2233</v>
      </c>
      <c r="I292" s="9" t="s">
        <v>94</v>
      </c>
      <c r="J292" s="9"/>
      <c r="K292" s="8" t="s">
        <v>2234</v>
      </c>
      <c r="L292" s="9" t="str">
        <f aca="false">"https://www.openstreetmap.org/?mlat="&amp;MID(A292,1,9)&amp;"&amp;mlon="&amp;MID(B292,1,8)&amp;"#map=18/"&amp;MID(A292,1,9)&amp;"/"&amp;MID(B292,1,8)</f>
        <v>https://www.openstreetmap.org/?mlat=53.103371&amp;mlon=8.908047#map=18/53.103371/8.908047</v>
      </c>
      <c r="M292" s="9" t="str">
        <f aca="false">"https://opentopomap.org/#marker=17/"&amp;MID(A292,1,9)&amp;"/"&amp;MID(B292,1,8)</f>
        <v>https://opentopomap.org/#marker=17/53.103371/8.908047</v>
      </c>
    </row>
    <row r="293" customFormat="false" ht="14.15" hidden="false" customHeight="true" outlineLevel="0" collapsed="false">
      <c r="A293" s="8" t="s">
        <v>966</v>
      </c>
      <c r="B293" s="8" t="s">
        <v>967</v>
      </c>
      <c r="C293" s="15" t="s">
        <v>968</v>
      </c>
      <c r="D293" s="9" t="str">
        <f aca="false">"Rockwinkel "&amp;F293</f>
        <v>Rockwinkel 3</v>
      </c>
      <c r="E293" s="9" t="str">
        <f aca="false">G293&amp;", "&amp;H293&amp;", "&amp;I293</f>
        <v>Kaemena, Hinr., Wwe.</v>
      </c>
      <c r="F293" s="16" t="n">
        <v>3</v>
      </c>
      <c r="G293" s="9" t="s">
        <v>122</v>
      </c>
      <c r="H293" s="9" t="s">
        <v>355</v>
      </c>
      <c r="I293" s="9" t="s">
        <v>91</v>
      </c>
      <c r="J293" s="9"/>
      <c r="K293" s="8" t="s">
        <v>969</v>
      </c>
      <c r="L293" s="9" t="str">
        <f aca="false">"https://www.openstreetmap.org/?mlat="&amp;MID(A293,1,9)&amp;"&amp;mlon="&amp;MID(B293,1,8)&amp;"#map=18/"&amp;MID(A293,1,9)&amp;"/"&amp;MID(B293,1,8)</f>
        <v>https://www.openstreetmap.org/?mlat=53.095994&amp;mlon=8.9105#map=18/53.095994/8.9105</v>
      </c>
      <c r="M293" s="9" t="str">
        <f aca="false">"https://opentopomap.org/#marker=17/"&amp;MID(A293,1,9)&amp;"/"&amp;MID(B293,1,8)</f>
        <v>https://opentopomap.org/#marker=17/53.095994/8.9105</v>
      </c>
    </row>
    <row r="294" customFormat="false" ht="14.15" hidden="false" customHeight="true" outlineLevel="0" collapsed="false">
      <c r="A294" s="8" t="s">
        <v>2039</v>
      </c>
      <c r="B294" s="8" t="s">
        <v>2040</v>
      </c>
      <c r="C294" s="15" t="s">
        <v>2041</v>
      </c>
      <c r="D294" s="9" t="str">
        <f aca="false">"Rockwinkel "&amp;F294</f>
        <v>Rockwinkel 97</v>
      </c>
      <c r="E294" s="9" t="s">
        <v>228</v>
      </c>
      <c r="F294" s="16" t="n">
        <v>97</v>
      </c>
      <c r="G294" s="9" t="s">
        <v>122</v>
      </c>
      <c r="H294" s="9" t="s">
        <v>143</v>
      </c>
      <c r="I294" s="9" t="s">
        <v>91</v>
      </c>
      <c r="J294" s="9" t="s">
        <v>1111</v>
      </c>
      <c r="K294" s="8" t="s">
        <v>2042</v>
      </c>
      <c r="L294" s="9" t="str">
        <f aca="false">"https://www.openstreetmap.org/?mlat="&amp;MID(A294,1,9)&amp;"&amp;mlon="&amp;MID(B294,1,8)&amp;"#map=18/"&amp;MID(A294,1,9)&amp;"/"&amp;MID(B294,1,8)</f>
        <v>https://www.openstreetmap.org/?mlat=53.091279&amp;mlon=8.934075#map=18/53.091279/8.934075</v>
      </c>
      <c r="M294" s="9" t="str">
        <f aca="false">"https://opentopomap.org/#marker=17/"&amp;MID(A294,1,9)&amp;"/"&amp;MID(B294,1,8)</f>
        <v>https://opentopomap.org/#marker=17/53.091279/8.934075</v>
      </c>
    </row>
    <row r="295" customFormat="false" ht="14.15" hidden="false" customHeight="true" outlineLevel="0" collapsed="false">
      <c r="A295" s="8" t="s">
        <v>2229</v>
      </c>
      <c r="B295" s="8" t="s">
        <v>2230</v>
      </c>
      <c r="C295" s="17" t="s">
        <v>2231</v>
      </c>
      <c r="D295" s="9" t="str">
        <f aca="false">"Rockwinkel "&amp;F295</f>
        <v>Rockwinkel 119a</v>
      </c>
      <c r="E295" s="9" t="str">
        <f aca="false">G295&amp;", "&amp;H295&amp;", "&amp;I295</f>
        <v>Kaemena, Joh., Wwe.</v>
      </c>
      <c r="F295" s="16" t="s">
        <v>2232</v>
      </c>
      <c r="G295" s="9" t="s">
        <v>122</v>
      </c>
      <c r="H295" s="9" t="s">
        <v>143</v>
      </c>
      <c r="I295" s="9" t="s">
        <v>91</v>
      </c>
      <c r="J295" s="9"/>
      <c r="K295" s="8" t="s">
        <v>2234</v>
      </c>
      <c r="L295" s="9" t="str">
        <f aca="false">"https://www.openstreetmap.org/?mlat="&amp;MID(A295,1,9)&amp;"&amp;mlon="&amp;MID(B295,1,8)&amp;"#map=18/"&amp;MID(A295,1,9)&amp;"/"&amp;MID(B295,1,8)</f>
        <v>https://www.openstreetmap.org/?mlat=53.103371&amp;mlon=8.908047#map=18/53.103371/8.908047</v>
      </c>
      <c r="M295" s="9" t="str">
        <f aca="false">"https://opentopomap.org/#marker=17/"&amp;MID(A295,1,9)&amp;"/"&amp;MID(B295,1,8)</f>
        <v>https://opentopomap.org/#marker=17/53.103371/8.908047</v>
      </c>
    </row>
    <row r="296" customFormat="false" ht="14.15" hidden="false" customHeight="true" outlineLevel="0" collapsed="false">
      <c r="A296" s="8" t="s">
        <v>1364</v>
      </c>
      <c r="B296" s="8" t="s">
        <v>1249</v>
      </c>
      <c r="C296" s="17" t="s">
        <v>1365</v>
      </c>
      <c r="D296" s="9" t="str">
        <f aca="false">"Rockwinkel "&amp;F296</f>
        <v>Rockwinkel 37</v>
      </c>
      <c r="E296" s="9" t="str">
        <f aca="false">G296&amp;", "&amp;H296&amp;", "&amp;I296</f>
        <v>Kaemena, Wöltje, Landwirtschaftsgehülfe</v>
      </c>
      <c r="F296" s="16" t="n">
        <v>37</v>
      </c>
      <c r="G296" s="9" t="s">
        <v>122</v>
      </c>
      <c r="H296" s="9" t="s">
        <v>136</v>
      </c>
      <c r="I296" s="9" t="s">
        <v>243</v>
      </c>
      <c r="J296" s="9"/>
      <c r="K296" s="8" t="s">
        <v>1367</v>
      </c>
      <c r="L296" s="9" t="str">
        <f aca="false">"https://www.openstreetmap.org/?mlat="&amp;MID(A296,1,9)&amp;"&amp;mlon="&amp;MID(B296,1,8)&amp;"#map=18/"&amp;MID(A296,1,9)&amp;"/"&amp;MID(B296,1,8)</f>
        <v>https://www.openstreetmap.org/?mlat=53.07516&amp;mlon=8.93611#map=18/53.07516/8.93611</v>
      </c>
      <c r="M296" s="9" t="str">
        <f aca="false">"https://opentopomap.org/#marker=17/"&amp;MID(A296,1,9)&amp;"/"&amp;MID(B296,1,8)</f>
        <v>https://opentopomap.org/#marker=17/53.07516/8.93611</v>
      </c>
    </row>
    <row r="297" customFormat="false" ht="14.15" hidden="false" customHeight="true" outlineLevel="0" collapsed="false">
      <c r="A297" s="8" t="s">
        <v>1364</v>
      </c>
      <c r="B297" s="8" t="s">
        <v>1249</v>
      </c>
      <c r="C297" s="17" t="s">
        <v>1365</v>
      </c>
      <c r="D297" s="9" t="str">
        <f aca="false">"Rockwinkel "&amp;F297</f>
        <v>Rockwinkel 37</v>
      </c>
      <c r="E297" s="9" t="str">
        <f aca="false">G297&amp;", "&amp;I297</f>
        <v>Kaemena-Blockdiek, Landwirt</v>
      </c>
      <c r="F297" s="16" t="n">
        <v>37</v>
      </c>
      <c r="G297" s="9" t="s">
        <v>1366</v>
      </c>
      <c r="H297" s="9"/>
      <c r="I297" s="9" t="s">
        <v>124</v>
      </c>
      <c r="J297" s="9"/>
      <c r="K297" s="8" t="s">
        <v>1367</v>
      </c>
      <c r="L297" s="9" t="str">
        <f aca="false">"https://www.openstreetmap.org/?mlat="&amp;MID(A297,1,9)&amp;"&amp;mlon="&amp;MID(B297,1,8)&amp;"#map=18/"&amp;MID(A297,1,9)&amp;"/"&amp;MID(B297,1,8)</f>
        <v>https://www.openstreetmap.org/?mlat=53.07516&amp;mlon=8.93611#map=18/53.07516/8.93611</v>
      </c>
      <c r="M297" s="9" t="str">
        <f aca="false">"https://opentopomap.org/#marker=17/"&amp;MID(A297,1,9)&amp;"/"&amp;MID(B297,1,8)</f>
        <v>https://opentopomap.org/#marker=17/53.07516/8.93611</v>
      </c>
    </row>
    <row r="298" customFormat="false" ht="14.15" hidden="false" customHeight="true" outlineLevel="0" collapsed="false">
      <c r="A298" s="8" t="s">
        <v>1243</v>
      </c>
      <c r="B298" s="8" t="s">
        <v>1244</v>
      </c>
      <c r="C298" s="15" t="s">
        <v>1245</v>
      </c>
      <c r="D298" s="9" t="str">
        <f aca="false">"Rockwinkel "&amp;F298</f>
        <v>Rockwinkel 22</v>
      </c>
      <c r="E298" s="9" t="str">
        <f aca="false">G298&amp;", "&amp;H298&amp;", "&amp;I298</f>
        <v>Kämena, Georg Chr., Landmann</v>
      </c>
      <c r="F298" s="16" t="n">
        <v>22</v>
      </c>
      <c r="G298" s="9" t="s">
        <v>188</v>
      </c>
      <c r="H298" s="9" t="s">
        <v>1246</v>
      </c>
      <c r="I298" s="9" t="s">
        <v>164</v>
      </c>
      <c r="J298" s="9"/>
      <c r="K298" s="8" t="s">
        <v>1247</v>
      </c>
      <c r="L298" s="9" t="str">
        <f aca="false">"https://www.openstreetmap.org/?mlat="&amp;MID(A298,1,9)&amp;"&amp;mlon="&amp;MID(B298,1,8)&amp;"#map=18/"&amp;MID(A298,1,9)&amp;"/"&amp;MID(B298,1,8)</f>
        <v>https://www.openstreetmap.org/?mlat=53.0829&amp;mlon=8.9351#map=18/53.0829/8.9351</v>
      </c>
      <c r="M298" s="9" t="str">
        <f aca="false">"https://opentopomap.org/#marker=17/"&amp;MID(A298,1,9)&amp;"/"&amp;MID(B298,1,8)</f>
        <v>https://opentopomap.org/#marker=17/53.0829/8.9351</v>
      </c>
    </row>
    <row r="299" customFormat="false" ht="14.15" hidden="false" customHeight="true" outlineLevel="0" collapsed="false">
      <c r="A299" s="8" t="s">
        <v>185</v>
      </c>
      <c r="B299" s="8" t="s">
        <v>186</v>
      </c>
      <c r="C299" s="15" t="s">
        <v>187</v>
      </c>
      <c r="D299" s="9" t="str">
        <f aca="false">"Oberneuland "&amp;F299</f>
        <v>Oberneuland 8</v>
      </c>
      <c r="E299" s="9" t="str">
        <f aca="false">G299&amp;", "&amp;H299&amp;", "&amp;I299</f>
        <v>Kämena, H. G., Landmann</v>
      </c>
      <c r="F299" s="16" t="n">
        <v>8</v>
      </c>
      <c r="G299" s="9" t="s">
        <v>188</v>
      </c>
      <c r="H299" s="9" t="s">
        <v>189</v>
      </c>
      <c r="I299" s="9" t="s">
        <v>164</v>
      </c>
      <c r="J299" s="9"/>
      <c r="K299" s="8" t="s">
        <v>190</v>
      </c>
      <c r="L299" s="9" t="str">
        <f aca="false">"https://www.openstreetmap.org/?mlat="&amp;MID(A299,1,9)&amp;"&amp;mlon="&amp;MID(B299,1,8)&amp;"#map=18/"&amp;MID(A299,1,9)&amp;"/"&amp;MID(B299,1,8)</f>
        <v>https://www.openstreetmap.org/?mlat=53.105036&amp;mlon=8.906157#map=18/53.105036/8.906157</v>
      </c>
      <c r="M299" s="9" t="str">
        <f aca="false">"https://opentopomap.org/#marker=17/"&amp;MID(A299,1,9)&amp;"/"&amp;MID(B299,1,8)</f>
        <v>https://opentopomap.org/#marker=17/53.105036/8.906157</v>
      </c>
    </row>
    <row r="300" customFormat="false" ht="14.15" hidden="false" customHeight="true" outlineLevel="0" collapsed="false">
      <c r="A300" s="8" t="s">
        <v>283</v>
      </c>
      <c r="B300" s="8" t="s">
        <v>284</v>
      </c>
      <c r="C300" s="15" t="s">
        <v>285</v>
      </c>
      <c r="D300" s="9" t="str">
        <f aca="false">"Oberneuland "&amp;F300</f>
        <v>Oberneuland 18</v>
      </c>
      <c r="E300" s="9" t="str">
        <f aca="false">G300&amp;", "&amp;H300&amp;", "&amp;I300</f>
        <v>Kasten, Chr., Hofmeier</v>
      </c>
      <c r="F300" s="16" t="n">
        <v>18</v>
      </c>
      <c r="G300" s="9" t="s">
        <v>286</v>
      </c>
      <c r="H300" s="9" t="s">
        <v>242</v>
      </c>
      <c r="I300" s="9" t="s">
        <v>183</v>
      </c>
      <c r="J300" s="9"/>
      <c r="K300" s="8" t="s">
        <v>287</v>
      </c>
      <c r="L300" s="9" t="str">
        <f aca="false">"https://www.openstreetmap.org/?mlat="&amp;MID(A300,1,9)&amp;"&amp;mlon="&amp;MID(B300,1,8)&amp;"#map=18/"&amp;MID(A300,1,9)&amp;"/"&amp;MID(B300,1,8)</f>
        <v>https://www.openstreetmap.org/?mlat=53.101789&amp;mlon=8.914837#map=18/53.101789/8.914837</v>
      </c>
      <c r="M300" s="9" t="str">
        <f aca="false">"https://opentopomap.org/#marker=17/"&amp;MID(A300,1,9)&amp;"/"&amp;MID(B300,1,8)</f>
        <v>https://opentopomap.org/#marker=17/53.101789/8.914837</v>
      </c>
    </row>
    <row r="301" customFormat="false" ht="14.15" hidden="false" customHeight="true" outlineLevel="0" collapsed="false">
      <c r="A301" s="8" t="s">
        <v>1783</v>
      </c>
      <c r="B301" s="8" t="s">
        <v>1784</v>
      </c>
      <c r="C301" s="15" t="s">
        <v>1785</v>
      </c>
      <c r="D301" s="9" t="str">
        <f aca="false">"Rockwinkel "&amp;F301</f>
        <v>Rockwinkel 83c</v>
      </c>
      <c r="E301" s="9" t="str">
        <f aca="false">G301&amp;", "&amp;H301&amp;", "&amp;I301</f>
        <v>Kiekhöfer, W. C. E., Koch</v>
      </c>
      <c r="F301" s="16" t="s">
        <v>1786</v>
      </c>
      <c r="G301" s="9" t="s">
        <v>1789</v>
      </c>
      <c r="H301" s="9" t="s">
        <v>1790</v>
      </c>
      <c r="I301" s="9" t="s">
        <v>1476</v>
      </c>
      <c r="J301" s="9"/>
      <c r="K301" s="8" t="s">
        <v>1788</v>
      </c>
      <c r="L301" s="9" t="str">
        <f aca="false">"https://www.openstreetmap.org/?mlat="&amp;MID(A301,1,9)&amp;"&amp;mlon="&amp;MID(B301,1,8)&amp;"#map=18/"&amp;MID(A301,1,9)&amp;"/"&amp;MID(B301,1,8)</f>
        <v>https://www.openstreetmap.org/?mlat=53.084286&amp;mlon=8.937064#map=18/53.084286/8.937064</v>
      </c>
      <c r="M301" s="9" t="str">
        <f aca="false">"https://opentopomap.org/#marker=17/"&amp;MID(A301,1,9)&amp;"/"&amp;MID(B301,1,8)</f>
        <v>https://opentopomap.org/#marker=17/53.084286/8.937064</v>
      </c>
    </row>
    <row r="302" customFormat="false" ht="14.15" hidden="false" customHeight="true" outlineLevel="0" collapsed="false">
      <c r="A302" s="8" t="s">
        <v>971</v>
      </c>
      <c r="B302" s="8" t="s">
        <v>972</v>
      </c>
      <c r="C302" s="15" t="s">
        <v>973</v>
      </c>
      <c r="D302" s="9" t="str">
        <f aca="false">"Rockwinkel "&amp;F302</f>
        <v>Rockwinkel 3c</v>
      </c>
      <c r="E302" s="9" t="str">
        <f aca="false">G302&amp;", "&amp;H302&amp;", "&amp;I302</f>
        <v>Kinder, Georg, Wirt</v>
      </c>
      <c r="F302" s="16" t="s">
        <v>974</v>
      </c>
      <c r="G302" s="9" t="s">
        <v>975</v>
      </c>
      <c r="H302" s="9" t="s">
        <v>210</v>
      </c>
      <c r="I302" s="9" t="s">
        <v>217</v>
      </c>
      <c r="J302" s="9" t="s">
        <v>151</v>
      </c>
      <c r="K302" s="8" t="s">
        <v>976</v>
      </c>
      <c r="L302" s="9" t="str">
        <f aca="false">"https://www.openstreetmap.org/?mlat="&amp;MID(A302,1,9)&amp;"&amp;mlon="&amp;MID(B302,1,8)&amp;"#map=18/"&amp;MID(A302,1,9)&amp;"/"&amp;MID(B302,1,8)</f>
        <v>https://www.openstreetmap.org/?mlat=53.09552&amp;mlon=8.911446#map=18/53.09552/8.911446</v>
      </c>
      <c r="M302" s="9" t="str">
        <f aca="false">"https://opentopomap.org/#marker=17/"&amp;MID(A302,1,9)&amp;"/"&amp;MID(B302,1,8)</f>
        <v>https://opentopomap.org/#marker=17/53.09552/8.911446</v>
      </c>
    </row>
    <row r="303" s="9" customFormat="true" ht="14.15" hidden="false" customHeight="true" outlineLevel="0" collapsed="false">
      <c r="A303" s="8" t="s">
        <v>2366</v>
      </c>
      <c r="B303" s="8" t="s">
        <v>2367</v>
      </c>
      <c r="C303" s="15" t="s">
        <v>2368</v>
      </c>
      <c r="D303" s="9" t="str">
        <f aca="false">"Rockwinkel "&amp;F303</f>
        <v>Rockwinkel 135</v>
      </c>
      <c r="E303" s="9" t="str">
        <f aca="false">G303</f>
        <v>Kinderheilanstalt Holdheim</v>
      </c>
      <c r="F303" s="16" t="n">
        <v>135</v>
      </c>
      <c r="G303" s="9" t="s">
        <v>2369</v>
      </c>
      <c r="K303" s="8" t="s">
        <v>2370</v>
      </c>
      <c r="L303" s="9" t="str">
        <f aca="false">"https://www.openstreetmap.org/?mlat="&amp;MID(A303,1,9)&amp;"&amp;mlon="&amp;MID(B303,1,8)&amp;"#map=18/"&amp;MID(A303,1,9)&amp;"/"&amp;MID(B303,1,8)</f>
        <v>https://www.openstreetmap.org/?mlat=53.103453&amp;mlon=8.901378#map=18/53.103453/8.901378</v>
      </c>
      <c r="M303" s="9" t="str">
        <f aca="false">"https://opentopomap.org/#marker=17/"&amp;MID(A303,1,9)&amp;"/"&amp;MID(B303,1,8)</f>
        <v>https://opentopomap.org/#marker=17/53.103453/8.901378</v>
      </c>
      <c r="AMI303" s="0"/>
      <c r="AMJ303" s="0"/>
    </row>
    <row r="304" s="9" customFormat="true" ht="14.15" hidden="false" customHeight="true" outlineLevel="0" collapsed="false">
      <c r="A304" s="8" t="s">
        <v>584</v>
      </c>
      <c r="B304" s="8" t="s">
        <v>585</v>
      </c>
      <c r="C304" s="15" t="s">
        <v>586</v>
      </c>
      <c r="D304" s="9" t="str">
        <f aca="false">"Oberneuland "&amp;F304</f>
        <v>Oberneuland 50</v>
      </c>
      <c r="E304" s="9" t="str">
        <f aca="false">G304</f>
        <v>Kirche</v>
      </c>
      <c r="F304" s="16" t="n">
        <v>50</v>
      </c>
      <c r="G304" s="9" t="s">
        <v>587</v>
      </c>
      <c r="K304" s="8" t="s">
        <v>588</v>
      </c>
      <c r="L304" s="9" t="str">
        <f aca="false">"https://www.openstreetmap.org/?mlat="&amp;MID(A304,1,9)&amp;"&amp;mlon="&amp;MID(B304,1,8)&amp;"#map=18/"&amp;MID(A304,1,9)&amp;"/"&amp;MID(B304,1,8)</f>
        <v>https://www.openstreetmap.org/?mlat=53.091331&amp;mlon=8.937867#map=18/53.091331/8.937867</v>
      </c>
      <c r="M304" s="9" t="str">
        <f aca="false">"https://opentopomap.org/#marker=17/"&amp;MID(A304,1,9)&amp;"/"&amp;MID(B304,1,8)</f>
        <v>https://opentopomap.org/#marker=17/53.091331/8.937867</v>
      </c>
      <c r="AMI304" s="0"/>
      <c r="AMJ304" s="0"/>
    </row>
    <row r="305" customFormat="false" ht="14.15" hidden="false" customHeight="true" outlineLevel="0" collapsed="false">
      <c r="A305" s="8" t="s">
        <v>1961</v>
      </c>
      <c r="B305" s="8" t="s">
        <v>1962</v>
      </c>
      <c r="C305" s="15" t="s">
        <v>1963</v>
      </c>
      <c r="D305" s="9" t="str">
        <f aca="false">"Rockwinkel "&amp;F305</f>
        <v>Rockwinkel 94c</v>
      </c>
      <c r="E305" s="9" t="str">
        <f aca="false">G305&amp;", "&amp;H305&amp;", "&amp;I305</f>
        <v>Klarmann, Joh., Arbeiter</v>
      </c>
      <c r="F305" s="16" t="s">
        <v>1964</v>
      </c>
      <c r="G305" s="9" t="s">
        <v>1965</v>
      </c>
      <c r="H305" s="9" t="s">
        <v>143</v>
      </c>
      <c r="I305" s="9" t="s">
        <v>94</v>
      </c>
      <c r="J305" s="9"/>
      <c r="K305" s="8" t="s">
        <v>1966</v>
      </c>
      <c r="L305" s="9" t="str">
        <f aca="false">"https://www.openstreetmap.org/?mlat="&amp;MID(A305,1,9)&amp;"&amp;mlon="&amp;MID(B305,1,8)&amp;"#map=18/"&amp;MID(A305,1,9)&amp;"/"&amp;MID(B305,1,8)</f>
        <v>https://www.openstreetmap.org/?mlat=53.090444&amp;mlon=8.935239#map=18/53.090444/8.935239</v>
      </c>
      <c r="M305" s="9" t="str">
        <f aca="false">"https://opentopomap.org/#marker=17/"&amp;MID(A305,1,9)&amp;"/"&amp;MID(B305,1,8)</f>
        <v>https://opentopomap.org/#marker=17/53.090444/8.935239</v>
      </c>
    </row>
    <row r="306" customFormat="false" ht="14.15" hidden="false" customHeight="true" outlineLevel="0" collapsed="false">
      <c r="A306" s="8" t="s">
        <v>2007</v>
      </c>
      <c r="B306" s="8" t="s">
        <v>2008</v>
      </c>
      <c r="C306" s="15" t="s">
        <v>2003</v>
      </c>
      <c r="D306" s="9" t="str">
        <f aca="false">"Rockwinkel "&amp;F306</f>
        <v>Rockwinkel 95h</v>
      </c>
      <c r="E306" s="9" t="str">
        <f aca="false">G306&amp;", "&amp;H306&amp;", "&amp;I306</f>
        <v>Klatte, Hinr., Wwe.</v>
      </c>
      <c r="F306" s="16" t="s">
        <v>2009</v>
      </c>
      <c r="G306" s="9" t="s">
        <v>2010</v>
      </c>
      <c r="H306" s="9" t="s">
        <v>355</v>
      </c>
      <c r="I306" s="9" t="s">
        <v>91</v>
      </c>
      <c r="J306" s="9"/>
      <c r="K306" s="8" t="s">
        <v>2011</v>
      </c>
      <c r="L306" s="9" t="str">
        <f aca="false">"https://www.openstreetmap.org/?mlat="&amp;MID(A306,1,9)&amp;"&amp;mlon="&amp;MID(B306,1,8)&amp;"#map=18/"&amp;MID(A306,1,9)&amp;"/"&amp;MID(B306,1,8)</f>
        <v>https://www.openstreetmap.org/?mlat=53.089914&amp;mlon=8.93339#map=18/53.089914/8.93339</v>
      </c>
      <c r="M306" s="9" t="str">
        <f aca="false">"https://opentopomap.org/#marker=17/"&amp;MID(A306,1,9)&amp;"/"&amp;MID(B306,1,8)</f>
        <v>https://opentopomap.org/#marker=17/53.089914/8.93339</v>
      </c>
    </row>
    <row r="307" customFormat="false" ht="14.15" hidden="false" customHeight="true" outlineLevel="0" collapsed="false">
      <c r="A307" s="8" t="s">
        <v>2051</v>
      </c>
      <c r="B307" s="8" t="s">
        <v>2052</v>
      </c>
      <c r="C307" s="15" t="s">
        <v>2053</v>
      </c>
      <c r="D307" s="9" t="str">
        <f aca="false">"Rockwinkel "&amp;F307</f>
        <v>Rockwinkel 99</v>
      </c>
      <c r="E307" s="9" t="str">
        <f aca="false">G307&amp;", "&amp;H307&amp;", "&amp;I307</f>
        <v>Kleist, Theodor, Kaufmann</v>
      </c>
      <c r="F307" s="16" t="n">
        <v>99</v>
      </c>
      <c r="G307" s="9" t="s">
        <v>2054</v>
      </c>
      <c r="H307" s="9" t="s">
        <v>2055</v>
      </c>
      <c r="I307" s="9" t="s">
        <v>912</v>
      </c>
      <c r="J307" s="9"/>
      <c r="K307" s="8" t="s">
        <v>2056</v>
      </c>
      <c r="L307" s="9" t="str">
        <f aca="false">"https://www.openstreetmap.org/?mlat="&amp;MID(A307,1,9)&amp;"&amp;mlon="&amp;MID(B307,1,8)&amp;"#map=18/"&amp;MID(A307,1,9)&amp;"/"&amp;MID(B307,1,8)</f>
        <v>https://www.openstreetmap.org/?mlat=53.09171&amp;mlon=8.93416#map=18/53.09171/8.93416</v>
      </c>
      <c r="M307" s="9" t="str">
        <f aca="false">"https://opentopomap.org/#marker=17/"&amp;MID(A307,1,9)&amp;"/"&amp;MID(B307,1,8)</f>
        <v>https://opentopomap.org/#marker=17/53.09171/8.93416</v>
      </c>
    </row>
    <row r="308" customFormat="false" ht="14.15" hidden="false" customHeight="true" outlineLevel="0" collapsed="false">
      <c r="A308" s="8" t="s">
        <v>534</v>
      </c>
      <c r="B308" s="8" t="s">
        <v>535</v>
      </c>
      <c r="C308" s="15" t="s">
        <v>536</v>
      </c>
      <c r="D308" s="9" t="str">
        <f aca="false">"Oberneuland "&amp;F308</f>
        <v>Oberneuland 47</v>
      </c>
      <c r="E308" s="9" t="str">
        <f aca="false">G308&amp;", "&amp;H308&amp;", "&amp;I308</f>
        <v>Klüver, Hinr. jun., Landmann</v>
      </c>
      <c r="F308" s="16" t="n">
        <v>47</v>
      </c>
      <c r="G308" s="9" t="s">
        <v>537</v>
      </c>
      <c r="H308" s="9" t="s">
        <v>538</v>
      </c>
      <c r="I308" s="9" t="s">
        <v>164</v>
      </c>
      <c r="J308" s="9"/>
      <c r="K308" s="8" t="s">
        <v>539</v>
      </c>
      <c r="L308" s="9" t="str">
        <f aca="false">"https://www.openstreetmap.org/?mlat="&amp;MID(A308,1,9)&amp;"&amp;mlon="&amp;MID(B308,1,8)&amp;"#map=18/"&amp;MID(A308,1,9)&amp;"/"&amp;MID(B308,1,8)</f>
        <v>https://www.openstreetmap.org/?mlat=53.092502&amp;mlon=8.93503#map=18/53.092502/8.93503</v>
      </c>
      <c r="M308" s="9" t="str">
        <f aca="false">"https://opentopomap.org/#marker=17/"&amp;MID(A308,1,9)&amp;"/"&amp;MID(B308,1,8)</f>
        <v>https://opentopomap.org/#marker=17/53.092502/8.93503</v>
      </c>
    </row>
    <row r="309" customFormat="false" ht="14.15" hidden="false" customHeight="true" outlineLevel="0" collapsed="false">
      <c r="A309" s="8" t="s">
        <v>534</v>
      </c>
      <c r="B309" s="8" t="s">
        <v>535</v>
      </c>
      <c r="C309" s="15" t="s">
        <v>536</v>
      </c>
      <c r="D309" s="9" t="str">
        <f aca="false">"Oberneuland "&amp;F309</f>
        <v>Oberneuland 47</v>
      </c>
      <c r="E309" s="9" t="str">
        <f aca="false">G309&amp;", "&amp;H309&amp;", "&amp;I309</f>
        <v>Klüver, Hinr. sen., Landmann</v>
      </c>
      <c r="F309" s="16" t="n">
        <v>47</v>
      </c>
      <c r="G309" s="9" t="s">
        <v>537</v>
      </c>
      <c r="H309" s="9" t="s">
        <v>540</v>
      </c>
      <c r="I309" s="9" t="s">
        <v>164</v>
      </c>
      <c r="J309" s="9"/>
      <c r="K309" s="8" t="s">
        <v>539</v>
      </c>
      <c r="L309" s="9" t="str">
        <f aca="false">"https://www.openstreetmap.org/?mlat="&amp;MID(A309,1,9)&amp;"&amp;mlon="&amp;MID(B309,1,8)&amp;"#map=18/"&amp;MID(A309,1,9)&amp;"/"&amp;MID(B309,1,8)</f>
        <v>https://www.openstreetmap.org/?mlat=53.092502&amp;mlon=8.93503#map=18/53.092502/8.93503</v>
      </c>
      <c r="M309" s="9" t="str">
        <f aca="false">"https://opentopomap.org/#marker=17/"&amp;MID(A309,1,9)&amp;"/"&amp;MID(B309,1,8)</f>
        <v>https://opentopomap.org/#marker=17/53.092502/8.93503</v>
      </c>
    </row>
    <row r="310" customFormat="false" ht="14.15" hidden="false" customHeight="true" outlineLevel="0" collapsed="false">
      <c r="A310" s="8" t="s">
        <v>2376</v>
      </c>
      <c r="B310" s="8" t="s">
        <v>2377</v>
      </c>
      <c r="C310" s="15" t="s">
        <v>2368</v>
      </c>
      <c r="D310" s="9" t="str">
        <f aca="false">"Rockwinkel "&amp;F310</f>
        <v>Rockwinkel 135a</v>
      </c>
      <c r="E310" s="9" t="str">
        <f aca="false">G310&amp;", "&amp;H310&amp;", "&amp;I310</f>
        <v>Kneuer, Rich., Hofmeier</v>
      </c>
      <c r="F310" s="16" t="s">
        <v>2374</v>
      </c>
      <c r="G310" s="9" t="s">
        <v>2378</v>
      </c>
      <c r="H310" s="9" t="s">
        <v>2114</v>
      </c>
      <c r="I310" s="9" t="s">
        <v>183</v>
      </c>
      <c r="J310" s="9"/>
      <c r="K310" s="8" t="s">
        <v>2379</v>
      </c>
      <c r="L310" s="9" t="str">
        <f aca="false">"https://www.openstreetmap.org/?mlat="&amp;MID(A310,1,9)&amp;"&amp;mlon="&amp;MID(B310,1,8)&amp;"#map=18/"&amp;MID(A310,1,9)&amp;"/"&amp;MID(B310,1,8)</f>
        <v>https://www.openstreetmap.org/?mlat=53.103392&amp;mlon=8.900695#map=18/53.103392/8.900695</v>
      </c>
      <c r="M310" s="9" t="str">
        <f aca="false">"https://opentopomap.org/#marker=17/"&amp;MID(A310,1,9)&amp;"/"&amp;MID(B310,1,8)</f>
        <v>https://opentopomap.org/#marker=17/53.103392/8.900695</v>
      </c>
    </row>
    <row r="311" customFormat="false" ht="14.15" hidden="false" customHeight="true" outlineLevel="0" collapsed="false">
      <c r="A311" s="8" t="s">
        <v>1473</v>
      </c>
      <c r="B311" s="8" t="s">
        <v>1470</v>
      </c>
      <c r="C311" s="15" t="s">
        <v>1474</v>
      </c>
      <c r="D311" s="9" t="str">
        <f aca="false">"Rockwinkel "&amp;F311</f>
        <v>Rockwinkel 51a</v>
      </c>
      <c r="E311" s="9" t="str">
        <f aca="false">G311&amp;", "&amp;H311&amp;", "&amp;I311</f>
        <v>Koch, Chr., Arbeiter</v>
      </c>
      <c r="F311" s="16" t="s">
        <v>1475</v>
      </c>
      <c r="G311" s="9" t="s">
        <v>1476</v>
      </c>
      <c r="H311" s="9" t="s">
        <v>242</v>
      </c>
      <c r="I311" s="9" t="s">
        <v>94</v>
      </c>
      <c r="J311" s="9"/>
      <c r="K311" s="8" t="s">
        <v>1477</v>
      </c>
      <c r="L311" s="9" t="str">
        <f aca="false">"https://www.openstreetmap.org/?mlat="&amp;MID(A311,1,9)&amp;"&amp;mlon="&amp;MID(B311,1,8)&amp;"#map=18/"&amp;MID(A311,1,9)&amp;"/"&amp;MID(B311,1,8)</f>
        <v>https://www.openstreetmap.org/?mlat=53.08066&amp;mlon=8.94024#map=18/53.08066/8.94024</v>
      </c>
      <c r="M311" s="9" t="str">
        <f aca="false">"https://opentopomap.org/#marker=17/"&amp;MID(A311,1,9)&amp;"/"&amp;MID(B311,1,8)</f>
        <v>https://opentopomap.org/#marker=17/53.08066/8.94024</v>
      </c>
    </row>
    <row r="312" customFormat="false" ht="14.15" hidden="false" customHeight="true" outlineLevel="0" collapsed="false">
      <c r="A312" s="8" t="s">
        <v>2027</v>
      </c>
      <c r="B312" s="8" t="s">
        <v>2028</v>
      </c>
      <c r="C312" s="15" t="s">
        <v>2029</v>
      </c>
      <c r="D312" s="9" t="str">
        <f aca="false">"Rockwinkel "&amp;F312</f>
        <v>Rockwinkel 96</v>
      </c>
      <c r="E312" s="9" t="str">
        <f aca="false">G312&amp;", "&amp;H312&amp;", "&amp;I312</f>
        <v>König, H., Stationsdiätar</v>
      </c>
      <c r="F312" s="16" t="n">
        <v>96</v>
      </c>
      <c r="G312" s="9" t="s">
        <v>2035</v>
      </c>
      <c r="H312" s="9" t="s">
        <v>109</v>
      </c>
      <c r="I312" s="9" t="s">
        <v>2036</v>
      </c>
      <c r="J312" s="9"/>
      <c r="K312" s="8" t="s">
        <v>2031</v>
      </c>
      <c r="L312" s="9" t="str">
        <f aca="false">"https://www.openstreetmap.org/?mlat="&amp;MID(A312,1,9)&amp;"&amp;mlon="&amp;MID(B312,1,8)&amp;"#map=18/"&amp;MID(A312,1,9)&amp;"/"&amp;MID(B312,1,8)</f>
        <v>https://www.openstreetmap.org/?mlat=53.08861&amp;mlon=8.933#map=18/53.08861/8.933</v>
      </c>
      <c r="M312" s="9" t="str">
        <f aca="false">"https://opentopomap.org/#marker=17/"&amp;MID(A312,1,9)&amp;"/"&amp;MID(B312,1,8)</f>
        <v>https://opentopomap.org/#marker=17/53.08861/8.933</v>
      </c>
    </row>
    <row r="313" customFormat="false" ht="14.15" hidden="false" customHeight="true" outlineLevel="0" collapsed="false">
      <c r="A313" s="8" t="s">
        <v>2087</v>
      </c>
      <c r="B313" s="8" t="s">
        <v>2088</v>
      </c>
      <c r="C313" s="15" t="s">
        <v>2089</v>
      </c>
      <c r="D313" s="9" t="str">
        <f aca="false">"Rockwinkel "&amp;F313</f>
        <v>Rockwinkel 104</v>
      </c>
      <c r="E313" s="9" t="str">
        <f aca="false">G313&amp;", "&amp;H313&amp;", "&amp;J313</f>
        <v>Konitzky, Dr., Landgut</v>
      </c>
      <c r="F313" s="16" t="n">
        <v>104</v>
      </c>
      <c r="G313" s="9" t="s">
        <v>2090</v>
      </c>
      <c r="H313" s="9" t="s">
        <v>1425</v>
      </c>
      <c r="I313" s="9"/>
      <c r="J313" s="9" t="s">
        <v>151</v>
      </c>
      <c r="K313" s="8" t="s">
        <v>2091</v>
      </c>
      <c r="L313" s="9" t="str">
        <f aca="false">"https://www.openstreetmap.org/?mlat="&amp;MID(A313,1,9)&amp;"&amp;mlon="&amp;MID(B313,1,8)&amp;"#map=18/"&amp;MID(A313,1,9)&amp;"/"&amp;MID(B313,1,8)</f>
        <v>https://www.openstreetmap.org/?mlat=53.09633&amp;mlon=8.92779#map=18/53.09633/8.92779</v>
      </c>
      <c r="M313" s="9" t="str">
        <f aca="false">"https://opentopomap.org/#marker=17/"&amp;MID(A313,1,9)&amp;"/"&amp;MID(B313,1,8)</f>
        <v>https://opentopomap.org/#marker=17/53.09633/8.92779</v>
      </c>
    </row>
    <row r="314" customFormat="false" ht="14.15" hidden="false" customHeight="true" outlineLevel="0" collapsed="false">
      <c r="A314" s="8" t="s">
        <v>937</v>
      </c>
      <c r="B314" s="8" t="s">
        <v>938</v>
      </c>
      <c r="C314" s="15" t="s">
        <v>939</v>
      </c>
      <c r="D314" s="9" t="str">
        <f aca="false">"Rockwinkel "&amp;F314</f>
        <v>Rockwinkel 1i</v>
      </c>
      <c r="E314" s="9" t="str">
        <f aca="false">G314&amp;", "&amp;H314&amp;", "&amp;I314</f>
        <v>Kossens, Gerh., Schneider</v>
      </c>
      <c r="F314" s="16" t="s">
        <v>940</v>
      </c>
      <c r="G314" s="9" t="s">
        <v>943</v>
      </c>
      <c r="H314" s="9" t="s">
        <v>123</v>
      </c>
      <c r="I314" s="9" t="s">
        <v>734</v>
      </c>
      <c r="J314" s="9"/>
      <c r="K314" s="8" t="s">
        <v>942</v>
      </c>
      <c r="L314" s="9" t="str">
        <f aca="false">"https://www.openstreetmap.org/?mlat="&amp;MID(A314,1,9)&amp;"&amp;mlon="&amp;MID(B314,1,8)&amp;"#map=18/"&amp;MID(A314,1,9)&amp;"/"&amp;MID(B314,1,8)</f>
        <v>https://www.openstreetmap.org/?mlat=53.09826&amp;mlon=8.905394#map=18/53.09826/8.905394</v>
      </c>
      <c r="M314" s="9" t="str">
        <f aca="false">"https://opentopomap.org/#marker=17/"&amp;MID(A314,1,9)&amp;"/"&amp;MID(B314,1,8)</f>
        <v>https://opentopomap.org/#marker=17/53.09826/8.905394</v>
      </c>
    </row>
    <row r="315" customFormat="false" ht="14.15" hidden="false" customHeight="true" outlineLevel="0" collapsed="false">
      <c r="A315" s="8" t="s">
        <v>2185</v>
      </c>
      <c r="B315" s="8" t="s">
        <v>2399</v>
      </c>
      <c r="C315" s="15" t="s">
        <v>2400</v>
      </c>
      <c r="D315" s="9" t="str">
        <f aca="false">"Rockwinkel "&amp;F315</f>
        <v>Rockwinkel 135a</v>
      </c>
      <c r="E315" s="9" t="str">
        <f aca="false">G315&amp;", "&amp;H315&amp;", "&amp;I315</f>
        <v>Kossens, Joh. Hinr., Schneider</v>
      </c>
      <c r="F315" s="16" t="s">
        <v>2374</v>
      </c>
      <c r="G315" s="9" t="s">
        <v>943</v>
      </c>
      <c r="H315" s="9" t="s">
        <v>642</v>
      </c>
      <c r="I315" s="9" t="s">
        <v>734</v>
      </c>
      <c r="J315" s="9"/>
      <c r="K315" s="8" t="s">
        <v>2401</v>
      </c>
      <c r="L315" s="9" t="str">
        <f aca="false">"https://www.openstreetmap.org/?mlat="&amp;MID(A315,1,9)&amp;"&amp;mlon="&amp;MID(B315,1,8)&amp;"#map=18/"&amp;MID(A315,1,9)&amp;"/"&amp;MID(B315,1,8)</f>
        <v>https://www.openstreetmap.org/?mlat=53.101587&amp;mlon=8.898103#map=18/53.101587/8.898103</v>
      </c>
      <c r="M315" s="9" t="str">
        <f aca="false">"https://opentopomap.org/#marker=17/"&amp;MID(A315,1,9)&amp;"/"&amp;MID(B315,1,8)</f>
        <v>https://opentopomap.org/#marker=17/53.101587/8.898103</v>
      </c>
    </row>
    <row r="316" customFormat="false" ht="14.15" hidden="false" customHeight="true" outlineLevel="0" collapsed="false">
      <c r="A316" s="8" t="s">
        <v>886</v>
      </c>
      <c r="B316" s="8" t="s">
        <v>887</v>
      </c>
      <c r="C316" s="15" t="s">
        <v>888</v>
      </c>
      <c r="D316" s="9" t="str">
        <f aca="false">"Oberneuland "&amp;F316</f>
        <v>Oberneuland 96</v>
      </c>
      <c r="E316" s="9" t="str">
        <f aca="false">G316&amp;", "&amp;H316&amp;", "&amp;I316</f>
        <v>Kothe, Friedr., Arbeiter</v>
      </c>
      <c r="F316" s="16" t="n">
        <v>96</v>
      </c>
      <c r="G316" s="9" t="s">
        <v>889</v>
      </c>
      <c r="H316" s="9" t="s">
        <v>483</v>
      </c>
      <c r="I316" s="9" t="s">
        <v>94</v>
      </c>
      <c r="J316" s="9"/>
      <c r="K316" s="8" t="s">
        <v>890</v>
      </c>
      <c r="L316" s="9" t="str">
        <f aca="false">"https://www.openstreetmap.org/?mlat="&amp;MID(A316,1,9)&amp;"&amp;mlon="&amp;MID(B316,1,8)&amp;"#map=18/"&amp;MID(A316,1,9)&amp;"/"&amp;MID(B316,1,8)</f>
        <v>https://www.openstreetmap.org/?mlat=53.1191&amp;mlon=8.93208#map=18/53.1191/8.93208</v>
      </c>
      <c r="M316" s="9" t="str">
        <f aca="false">"https://opentopomap.org/#marker=17/"&amp;MID(A316,1,9)&amp;"/"&amp;MID(B316,1,8)</f>
        <v>https://opentopomap.org/#marker=17/53.1191/8.93208</v>
      </c>
    </row>
    <row r="317" customFormat="false" ht="14.15" hidden="false" customHeight="true" outlineLevel="0" collapsed="false">
      <c r="A317" s="8" t="s">
        <v>886</v>
      </c>
      <c r="B317" s="8" t="s">
        <v>887</v>
      </c>
      <c r="C317" s="15" t="s">
        <v>888</v>
      </c>
      <c r="D317" s="9" t="str">
        <f aca="false">"Oberneuland "&amp;F317</f>
        <v>Oberneuland 96</v>
      </c>
      <c r="E317" s="9" t="str">
        <f aca="false">G317&amp;", "&amp;H317&amp;", "&amp;I317</f>
        <v>Kothe, Heinr., Arbeiter</v>
      </c>
      <c r="F317" s="16" t="n">
        <v>96</v>
      </c>
      <c r="G317" s="9" t="s">
        <v>889</v>
      </c>
      <c r="H317" s="9" t="s">
        <v>102</v>
      </c>
      <c r="I317" s="9" t="s">
        <v>94</v>
      </c>
      <c r="J317" s="9"/>
      <c r="K317" s="8" t="s">
        <v>890</v>
      </c>
      <c r="L317" s="9" t="str">
        <f aca="false">"https://www.openstreetmap.org/?mlat="&amp;MID(A317,1,9)&amp;"&amp;mlon="&amp;MID(B317,1,8)&amp;"#map=18/"&amp;MID(A317,1,9)&amp;"/"&amp;MID(B317,1,8)</f>
        <v>https://www.openstreetmap.org/?mlat=53.1191&amp;mlon=8.93208#map=18/53.1191/8.93208</v>
      </c>
      <c r="M317" s="9" t="str">
        <f aca="false">"https://opentopomap.org/#marker=17/"&amp;MID(A317,1,9)&amp;"/"&amp;MID(B317,1,8)</f>
        <v>https://opentopomap.org/#marker=17/53.1191/8.93208</v>
      </c>
    </row>
    <row r="318" customFormat="false" ht="14.15" hidden="false" customHeight="true" outlineLevel="0" collapsed="false">
      <c r="C318" s="9" t="s">
        <v>2427</v>
      </c>
      <c r="D318" s="9" t="str">
        <f aca="false">"Rockwinkel am Rüten "&amp;F318</f>
        <v>Rockwinkel am Rüten 27</v>
      </c>
      <c r="E318" s="9" t="str">
        <f aca="false">G318&amp;", "&amp;H318&amp;", "&amp;I318</f>
        <v>Kramer, L, Arbeiter</v>
      </c>
      <c r="F318" s="16" t="n">
        <v>27</v>
      </c>
      <c r="G318" s="9" t="s">
        <v>2428</v>
      </c>
      <c r="H318" s="9" t="s">
        <v>2574</v>
      </c>
      <c r="I318" s="9" t="s">
        <v>94</v>
      </c>
      <c r="J318" s="9"/>
    </row>
    <row r="319" customFormat="false" ht="14.15" hidden="false" customHeight="true" outlineLevel="0" collapsed="false">
      <c r="A319" s="0"/>
      <c r="B319" s="0"/>
      <c r="C319" s="9" t="s">
        <v>2427</v>
      </c>
      <c r="D319" s="9" t="str">
        <f aca="false">"Rockwinkel "&amp;F319</f>
        <v>Rockwinkel 135a</v>
      </c>
      <c r="E319" s="9" t="str">
        <f aca="false">G319&amp;", "&amp;H319&amp;", "&amp;I319</f>
        <v>Kramer, Lür, Arbeiter</v>
      </c>
      <c r="F319" s="16" t="s">
        <v>2374</v>
      </c>
      <c r="G319" s="9" t="s">
        <v>2428</v>
      </c>
      <c r="H319" s="9" t="s">
        <v>145</v>
      </c>
      <c r="I319" s="9" t="s">
        <v>94</v>
      </c>
      <c r="J319" s="9"/>
      <c r="K319" s="0"/>
    </row>
    <row r="320" customFormat="false" ht="14.15" hidden="false" customHeight="true" outlineLevel="0" collapsed="false">
      <c r="A320" s="8" t="s">
        <v>1067</v>
      </c>
      <c r="B320" s="8" t="s">
        <v>1068</v>
      </c>
      <c r="C320" s="15" t="s">
        <v>1069</v>
      </c>
      <c r="D320" s="9" t="str">
        <f aca="false">"Rockwinkel "&amp;F320</f>
        <v>Rockwinkel 6d</v>
      </c>
      <c r="E320" s="9" t="str">
        <f aca="false">G320&amp;", "&amp;H320&amp;", "&amp;I320</f>
        <v>Krämer, W., Maurer</v>
      </c>
      <c r="F320" s="16" t="s">
        <v>1070</v>
      </c>
      <c r="G320" s="9" t="s">
        <v>1071</v>
      </c>
      <c r="H320" s="9" t="s">
        <v>559</v>
      </c>
      <c r="I320" s="9" t="s">
        <v>727</v>
      </c>
      <c r="J320" s="9"/>
      <c r="K320" s="8" t="s">
        <v>1072</v>
      </c>
      <c r="L320" s="9" t="str">
        <f aca="false">"https://www.openstreetmap.org/?mlat="&amp;MID(A320,1,9)&amp;"&amp;mlon="&amp;MID(B320,1,8)&amp;"#map=18/"&amp;MID(A320,1,9)&amp;"/"&amp;MID(B320,1,8)</f>
        <v>https://www.openstreetmap.org/?mlat=53.091668&amp;mlon=8.920626#map=18/53.091668/8.920626</v>
      </c>
      <c r="M320" s="9" t="str">
        <f aca="false">"https://opentopomap.org/#marker=17/"&amp;MID(A320,1,9)&amp;"/"&amp;MID(B320,1,8)</f>
        <v>https://opentopomap.org/#marker=17/53.091668/8.920626</v>
      </c>
    </row>
    <row r="321" customFormat="false" ht="14.15" hidden="false" customHeight="true" outlineLevel="0" collapsed="false">
      <c r="A321" s="8" t="s">
        <v>1093</v>
      </c>
      <c r="B321" s="8" t="s">
        <v>1094</v>
      </c>
      <c r="C321" s="15" t="s">
        <v>1095</v>
      </c>
      <c r="D321" s="9" t="str">
        <f aca="false">"Rockwinkel "&amp;F321</f>
        <v>Rockwinkel 8</v>
      </c>
      <c r="E321" s="9" t="str">
        <f aca="false">G321&amp;", "&amp;H321&amp;", "&amp;I321</f>
        <v>Kropp, Berend, Wwe.</v>
      </c>
      <c r="F321" s="16" t="n">
        <v>8</v>
      </c>
      <c r="G321" s="9" t="s">
        <v>1096</v>
      </c>
      <c r="H321" s="9" t="s">
        <v>786</v>
      </c>
      <c r="I321" s="9" t="s">
        <v>91</v>
      </c>
      <c r="J321" s="9"/>
      <c r="K321" s="8" t="s">
        <v>1097</v>
      </c>
      <c r="L321" s="9" t="str">
        <f aca="false">"https://www.openstreetmap.org/?mlat="&amp;MID(A321,1,9)&amp;"&amp;mlon="&amp;MID(B321,1,8)&amp;"#map=18/"&amp;MID(A321,1,9)&amp;"/"&amp;MID(B321,1,8)</f>
        <v>https://www.openstreetmap.org/?mlat=53.0895&amp;mlon=8.92633#map=18/53.0895/8.92633</v>
      </c>
      <c r="M321" s="9" t="str">
        <f aca="false">"https://opentopomap.org/#marker=17/"&amp;MID(A321,1,9)&amp;"/"&amp;MID(B321,1,8)</f>
        <v>https://opentopomap.org/#marker=17/53.0895/8.92633</v>
      </c>
    </row>
    <row r="322" customFormat="false" ht="14.15" hidden="false" customHeight="true" outlineLevel="0" collapsed="false">
      <c r="A322" s="8" t="s">
        <v>1093</v>
      </c>
      <c r="B322" s="8" t="s">
        <v>1094</v>
      </c>
      <c r="C322" s="15" t="s">
        <v>1095</v>
      </c>
      <c r="D322" s="9" t="str">
        <f aca="false">"Rockwinkel "&amp;F322</f>
        <v>Rockwinkel 8</v>
      </c>
      <c r="E322" s="9" t="str">
        <f aca="false">G322&amp;", "&amp;H322&amp;", "&amp;I322</f>
        <v>Kropp, Bernhard, Landwirt</v>
      </c>
      <c r="F322" s="16" t="n">
        <v>8</v>
      </c>
      <c r="G322" s="9" t="s">
        <v>1096</v>
      </c>
      <c r="H322" s="9" t="s">
        <v>822</v>
      </c>
      <c r="I322" s="9" t="s">
        <v>124</v>
      </c>
      <c r="J322" s="9"/>
      <c r="K322" s="8" t="s">
        <v>1097</v>
      </c>
      <c r="L322" s="9" t="str">
        <f aca="false">"https://www.openstreetmap.org/?mlat="&amp;MID(A322,1,9)&amp;"&amp;mlon="&amp;MID(B322,1,8)&amp;"#map=18/"&amp;MID(A322,1,9)&amp;"/"&amp;MID(B322,1,8)</f>
        <v>https://www.openstreetmap.org/?mlat=53.0895&amp;mlon=8.92633#map=18/53.0895/8.92633</v>
      </c>
      <c r="M322" s="9" t="str">
        <f aca="false">"https://opentopomap.org/#marker=17/"&amp;MID(A322,1,9)&amp;"/"&amp;MID(B322,1,8)</f>
        <v>https://opentopomap.org/#marker=17/53.0895/8.92633</v>
      </c>
    </row>
    <row r="323" customFormat="false" ht="14.15" hidden="false" customHeight="true" outlineLevel="0" collapsed="false">
      <c r="A323" s="8" t="s">
        <v>1132</v>
      </c>
      <c r="B323" s="8" t="s">
        <v>1133</v>
      </c>
      <c r="C323" s="15" t="s">
        <v>1134</v>
      </c>
      <c r="D323" s="9" t="str">
        <f aca="false">"Rockwinkel "&amp;F323</f>
        <v>Rockwinkel 10i</v>
      </c>
      <c r="E323" s="9" t="str">
        <f aca="false">G323&amp;", "&amp;H323&amp;", "&amp;I323</f>
        <v>Kropp, Gerh., Landmann</v>
      </c>
      <c r="F323" s="16" t="s">
        <v>1135</v>
      </c>
      <c r="G323" s="9" t="s">
        <v>1096</v>
      </c>
      <c r="H323" s="9" t="s">
        <v>123</v>
      </c>
      <c r="I323" s="9" t="s">
        <v>164</v>
      </c>
      <c r="J323" s="9"/>
      <c r="K323" s="8" t="s">
        <v>1136</v>
      </c>
      <c r="L323" s="9" t="str">
        <f aca="false">"https://www.openstreetmap.org/?mlat="&amp;MID(A323,1,9)&amp;"&amp;mlon="&amp;MID(B323,1,8)&amp;"#map=18/"&amp;MID(A323,1,9)&amp;"/"&amp;MID(B323,1,8)</f>
        <v>https://www.openstreetmap.org/?mlat=53.088398&amp;mlon=8.930496#map=18/53.088398/8.930496</v>
      </c>
      <c r="M323" s="9" t="str">
        <f aca="false">"https://opentopomap.org/#marker=17/"&amp;MID(A323,1,9)&amp;"/"&amp;MID(B323,1,8)</f>
        <v>https://opentopomap.org/#marker=17/53.088398/8.930496</v>
      </c>
    </row>
    <row r="324" customFormat="false" ht="14.15" hidden="false" customHeight="true" outlineLevel="0" collapsed="false">
      <c r="A324" s="8" t="s">
        <v>1587</v>
      </c>
      <c r="B324" s="8" t="s">
        <v>1588</v>
      </c>
      <c r="C324" s="15" t="s">
        <v>1589</v>
      </c>
      <c r="D324" s="9" t="str">
        <f aca="false">"Rockwinkel "&amp;F324</f>
        <v>Rockwinkel 64</v>
      </c>
      <c r="E324" s="9" t="str">
        <f aca="false">G324&amp;", "&amp;H324&amp;", "&amp;I324</f>
        <v>Kropp, Joh., Landmann</v>
      </c>
      <c r="F324" s="16" t="n">
        <v>64</v>
      </c>
      <c r="G324" s="9" t="s">
        <v>1096</v>
      </c>
      <c r="H324" s="9" t="s">
        <v>143</v>
      </c>
      <c r="I324" s="9" t="s">
        <v>164</v>
      </c>
      <c r="J324" s="9"/>
      <c r="K324" s="8" t="s">
        <v>1590</v>
      </c>
      <c r="L324" s="9" t="str">
        <f aca="false">"https://www.openstreetmap.org/?mlat="&amp;MID(A324,1,9)&amp;"&amp;mlon="&amp;MID(B324,1,8)&amp;"#map=18/"&amp;MID(A324,1,9)&amp;"/"&amp;MID(B324,1,8)</f>
        <v>https://www.openstreetmap.org/?mlat=53.082403&amp;mlon=8.9432#map=18/53.082403/8.9432</v>
      </c>
      <c r="M324" s="9" t="str">
        <f aca="false">"https://opentopomap.org/#marker=17/"&amp;MID(A324,1,9)&amp;"/"&amp;MID(B324,1,8)</f>
        <v>https://opentopomap.org/#marker=17/53.082403/8.9432</v>
      </c>
    </row>
    <row r="325" customFormat="false" ht="14.15" hidden="false" customHeight="true" outlineLevel="0" collapsed="false">
      <c r="A325" s="8" t="s">
        <v>1117</v>
      </c>
      <c r="B325" s="8" t="s">
        <v>1118</v>
      </c>
      <c r="C325" s="15" t="s">
        <v>1119</v>
      </c>
      <c r="D325" s="9" t="str">
        <f aca="false">"Rockwinkel "&amp;F325</f>
        <v>Rockwinkel 10</v>
      </c>
      <c r="E325" s="9" t="str">
        <f aca="false">G325&amp;", "&amp;H325&amp;", "&amp;I325</f>
        <v>Kropp, Lür, Landmann</v>
      </c>
      <c r="F325" s="16" t="n">
        <v>10</v>
      </c>
      <c r="G325" s="9" t="s">
        <v>1096</v>
      </c>
      <c r="H325" s="9" t="s">
        <v>145</v>
      </c>
      <c r="I325" s="9" t="s">
        <v>164</v>
      </c>
      <c r="J325" s="9"/>
      <c r="K325" s="8" t="s">
        <v>1120</v>
      </c>
      <c r="L325" s="9" t="str">
        <f aca="false">"https://www.openstreetmap.org/?mlat="&amp;MID(A325,1,9)&amp;"&amp;mlon="&amp;MID(B325,1,8)&amp;"#map=18/"&amp;MID(A325,1,9)&amp;"/"&amp;MID(B325,1,8)</f>
        <v>https://www.openstreetmap.org/?mlat=53.08862&amp;mlon=8.9282#map=18/53.08862/8.9282</v>
      </c>
      <c r="M325" s="9" t="str">
        <f aca="false">"https://opentopomap.org/#marker=17/"&amp;MID(A325,1,9)&amp;"/"&amp;MID(B325,1,8)</f>
        <v>https://opentopomap.org/#marker=17/53.08862/8.9282</v>
      </c>
    </row>
    <row r="326" customFormat="false" ht="14.15" hidden="false" customHeight="true" outlineLevel="0" collapsed="false">
      <c r="A326" s="8" t="s">
        <v>1791</v>
      </c>
      <c r="B326" s="8" t="s">
        <v>1792</v>
      </c>
      <c r="C326" s="15" t="s">
        <v>1793</v>
      </c>
      <c r="D326" s="9" t="str">
        <f aca="false">"Rockwinkel "&amp;F326</f>
        <v>Rockwinkel 83d</v>
      </c>
      <c r="E326" s="9" t="str">
        <f aca="false">G326&amp;", "&amp;H326&amp;", "&amp;I326</f>
        <v>Kruse, Joh., Arbeiter</v>
      </c>
      <c r="F326" s="16" t="s">
        <v>1794</v>
      </c>
      <c r="G326" s="9" t="s">
        <v>1795</v>
      </c>
      <c r="H326" s="9" t="s">
        <v>143</v>
      </c>
      <c r="I326" s="9" t="s">
        <v>94</v>
      </c>
      <c r="J326" s="9"/>
      <c r="K326" s="8" t="s">
        <v>1796</v>
      </c>
      <c r="L326" s="9" t="str">
        <f aca="false">"https://www.openstreetmap.org/?mlat="&amp;MID(A326,1,9)&amp;"&amp;mlon="&amp;MID(B326,1,8)&amp;"#map=18/"&amp;MID(A326,1,9)&amp;"/"&amp;MID(B326,1,8)</f>
        <v>https://www.openstreetmap.org/?mlat=53.084507&amp;mlon=8.936992#map=18/53.084507/8.936992</v>
      </c>
      <c r="M326" s="9" t="str">
        <f aca="false">"https://opentopomap.org/#marker=17/"&amp;MID(A326,1,9)&amp;"/"&amp;MID(B326,1,8)</f>
        <v>https://opentopomap.org/#marker=17/53.084507/8.936992</v>
      </c>
    </row>
    <row r="327" customFormat="false" ht="14.15" hidden="false" customHeight="true" outlineLevel="0" collapsed="false">
      <c r="A327" s="8" t="s">
        <v>999</v>
      </c>
      <c r="B327" s="8" t="s">
        <v>1000</v>
      </c>
      <c r="C327" s="15" t="s">
        <v>1001</v>
      </c>
      <c r="D327" s="9" t="str">
        <f aca="false">"Rockwinkel "&amp;F327</f>
        <v>Rockwinkel 4b</v>
      </c>
      <c r="E327" s="9" t="str">
        <f aca="false">G327&amp;", "&amp;H327&amp;", "&amp;I327</f>
        <v>Kühne, Carl, Hofmeier</v>
      </c>
      <c r="F327" s="16" t="s">
        <v>1002</v>
      </c>
      <c r="G327" s="9" t="s">
        <v>1003</v>
      </c>
      <c r="H327" s="9" t="s">
        <v>235</v>
      </c>
      <c r="I327" s="9" t="s">
        <v>183</v>
      </c>
      <c r="J327" s="9"/>
      <c r="K327" s="8" t="s">
        <v>1004</v>
      </c>
      <c r="L327" s="9" t="str">
        <f aca="false">"https://www.openstreetmap.org/?mlat="&amp;MID(A327,1,9)&amp;"&amp;mlon="&amp;MID(B327,1,8)&amp;"#map=18/"&amp;MID(A327,1,9)&amp;"/"&amp;MID(B327,1,8)</f>
        <v>https://www.openstreetmap.org/?mlat=53.094524&amp;mlon=8.917324#map=18/53.094524/8.917324</v>
      </c>
      <c r="M327" s="9" t="str">
        <f aca="false">"https://opentopomap.org/#marker=17/"&amp;MID(A327,1,9)&amp;"/"&amp;MID(B327,1,8)</f>
        <v>https://opentopomap.org/#marker=17/53.094524/8.917324</v>
      </c>
    </row>
    <row r="328" customFormat="false" ht="14.15" hidden="false" customHeight="true" outlineLevel="0" collapsed="false">
      <c r="A328" s="8" t="s">
        <v>2269</v>
      </c>
      <c r="B328" s="8" t="s">
        <v>2270</v>
      </c>
      <c r="C328" s="15" t="s">
        <v>2271</v>
      </c>
      <c r="D328" s="9" t="str">
        <f aca="false">"Rockwinkel "&amp;F328</f>
        <v>Rockwinkel 125</v>
      </c>
      <c r="E328" s="9" t="str">
        <f aca="false">G328&amp;", "&amp;H328&amp;", "&amp;I328</f>
        <v>Kük, Joh., Arbeiter</v>
      </c>
      <c r="F328" s="16" t="n">
        <v>125</v>
      </c>
      <c r="G328" s="9" t="s">
        <v>2274</v>
      </c>
      <c r="H328" s="9" t="s">
        <v>143</v>
      </c>
      <c r="I328" s="9" t="s">
        <v>94</v>
      </c>
      <c r="J328" s="9"/>
      <c r="K328" s="8" t="s">
        <v>2273</v>
      </c>
      <c r="L328" s="9" t="str">
        <f aca="false">"https://www.openstreetmap.org/?mlat="&amp;MID(A328,1,9)&amp;"&amp;mlon="&amp;MID(B328,1,8)&amp;"#map=18/"&amp;MID(A328,1,9)&amp;"/"&amp;MID(B328,1,8)</f>
        <v>https://www.openstreetmap.org/?mlat=53.10101&amp;mlon=8.904982#map=18/53.10101/8.904982</v>
      </c>
      <c r="M328" s="9" t="str">
        <f aca="false">"https://opentopomap.org/#marker=17/"&amp;MID(A328,1,9)&amp;"/"&amp;MID(B328,1,8)</f>
        <v>https://opentopomap.org/#marker=17/53.10101/8.904982</v>
      </c>
    </row>
    <row r="329" customFormat="false" ht="14.15" hidden="false" customHeight="true" outlineLevel="0" collapsed="false">
      <c r="A329" s="8" t="s">
        <v>601</v>
      </c>
      <c r="B329" s="8" t="s">
        <v>602</v>
      </c>
      <c r="C329" s="15" t="s">
        <v>603</v>
      </c>
      <c r="D329" s="9" t="str">
        <f aca="false">"Oberneuland "&amp;F329</f>
        <v>Oberneuland 53</v>
      </c>
      <c r="E329" s="9" t="str">
        <f aca="false">J329&amp;" Las Flores von "&amp;H329&amp;" "&amp;G329</f>
        <v>Landgut Las Flores von Heinr. Chr. Lahusen</v>
      </c>
      <c r="F329" s="16" t="n">
        <v>53</v>
      </c>
      <c r="G329" s="9" t="s">
        <v>604</v>
      </c>
      <c r="H329" s="9" t="s">
        <v>605</v>
      </c>
      <c r="I329" s="9"/>
      <c r="J329" s="9" t="s">
        <v>151</v>
      </c>
      <c r="K329" s="8" t="s">
        <v>606</v>
      </c>
      <c r="L329" s="9" t="str">
        <f aca="false">"https://www.openstreetmap.org/?mlat="&amp;MID(A329,1,9)&amp;"&amp;mlon="&amp;MID(B329,1,8)&amp;"#map=18/"&amp;MID(A329,1,9)&amp;"/"&amp;MID(B329,1,8)</f>
        <v>https://www.openstreetmap.org/?mlat=53.090802&amp;mlon=8.93903#map=18/53.090802/8.93903</v>
      </c>
      <c r="M329" s="9" t="str">
        <f aca="false">"https://opentopomap.org/#marker=17/"&amp;MID(A329,1,9)&amp;"/"&amp;MID(B329,1,8)</f>
        <v>https://opentopomap.org/#marker=17/53.090802/8.93903</v>
      </c>
    </row>
    <row r="330" customFormat="false" ht="14.15" hidden="false" customHeight="true" outlineLevel="0" collapsed="false">
      <c r="A330" s="8" t="s">
        <v>860</v>
      </c>
      <c r="B330" s="8" t="s">
        <v>861</v>
      </c>
      <c r="C330" s="15" t="s">
        <v>862</v>
      </c>
      <c r="D330" s="9" t="str">
        <f aca="false">"Oberneuland "&amp;F330</f>
        <v>Oberneuland 90</v>
      </c>
      <c r="E330" s="9" t="str">
        <f aca="false">G330&amp;", "&amp;H330&amp;", "&amp;I330</f>
        <v>Lamprecht, Ferdinand, Arbeiter</v>
      </c>
      <c r="F330" s="16" t="n">
        <v>90</v>
      </c>
      <c r="G330" s="9" t="s">
        <v>864</v>
      </c>
      <c r="H330" s="9" t="s">
        <v>865</v>
      </c>
      <c r="I330" s="9" t="s">
        <v>94</v>
      </c>
      <c r="J330" s="9"/>
      <c r="K330" s="8" t="s">
        <v>863</v>
      </c>
      <c r="L330" s="9" t="str">
        <f aca="false">"https://www.openstreetmap.org/?mlat="&amp;MID(A330,1,9)&amp;"&amp;mlon="&amp;MID(B330,1,8)&amp;"#map=18/"&amp;MID(A330,1,9)&amp;"/"&amp;MID(B330,1,8)</f>
        <v>https://www.openstreetmap.org/?mlat=53.096709&amp;mlon=8.953478#map=18/53.096709/8.953478</v>
      </c>
      <c r="M330" s="9" t="str">
        <f aca="false">"https://opentopomap.org/#marker=17/"&amp;MID(A330,1,9)&amp;"/"&amp;MID(B330,1,8)</f>
        <v>https://opentopomap.org/#marker=17/53.096709/8.953478</v>
      </c>
    </row>
    <row r="331" customFormat="false" ht="14.15" hidden="false" customHeight="true" outlineLevel="0" collapsed="false">
      <c r="A331" s="8" t="s">
        <v>2355</v>
      </c>
      <c r="B331" s="8" t="s">
        <v>2356</v>
      </c>
      <c r="C331" s="15" t="s">
        <v>2357</v>
      </c>
      <c r="D331" s="9" t="str">
        <f aca="false">"Rockwinkel "&amp;F331</f>
        <v>Rockwinkel 134A</v>
      </c>
      <c r="E331" s="9" t="str">
        <f aca="false">G331&amp;", "&amp;H331&amp;", "&amp;I331</f>
        <v>Lilienkamp, Fr., Arbeiter</v>
      </c>
      <c r="F331" s="16" t="s">
        <v>2358</v>
      </c>
      <c r="G331" s="9" t="s">
        <v>2286</v>
      </c>
      <c r="H331" s="9" t="s">
        <v>130</v>
      </c>
      <c r="I331" s="9" t="s">
        <v>94</v>
      </c>
      <c r="J331" s="9"/>
      <c r="K331" s="8" t="s">
        <v>2360</v>
      </c>
      <c r="L331" s="9" t="str">
        <f aca="false">"https://www.openstreetmap.org/?mlat="&amp;MID(A331,1,9)&amp;"&amp;mlon="&amp;MID(B331,1,8)&amp;"#map=18/"&amp;MID(A331,1,9)&amp;"/"&amp;MID(B331,1,8)</f>
        <v>https://www.openstreetmap.org/?mlat=53.10137&amp;mlon=8.90255#map=18/53.10137/8.90255</v>
      </c>
      <c r="M331" s="9" t="str">
        <f aca="false">"https://opentopomap.org/#marker=17/"&amp;MID(A331,1,9)&amp;"/"&amp;MID(B331,1,8)</f>
        <v>https://opentopomap.org/#marker=17/53.10137/8.90255</v>
      </c>
    </row>
    <row r="332" customFormat="false" ht="14.15" hidden="false" customHeight="true" outlineLevel="0" collapsed="false">
      <c r="A332" s="8" t="s">
        <v>2283</v>
      </c>
      <c r="B332" s="8" t="s">
        <v>2284</v>
      </c>
      <c r="C332" s="15" t="s">
        <v>2285</v>
      </c>
      <c r="D332" s="9" t="str">
        <f aca="false">"Rockwinkel "&amp;F332</f>
        <v>Rockwinkel 126</v>
      </c>
      <c r="E332" s="9" t="str">
        <f aca="false">G332&amp;", "&amp;H332&amp;", "&amp;I332</f>
        <v>Lilienkamp, Hinr., Arbeiter</v>
      </c>
      <c r="F332" s="16" t="n">
        <v>126</v>
      </c>
      <c r="G332" s="9" t="s">
        <v>2286</v>
      </c>
      <c r="H332" s="9" t="s">
        <v>355</v>
      </c>
      <c r="I332" s="9" t="s">
        <v>94</v>
      </c>
      <c r="J332" s="9"/>
      <c r="K332" s="8" t="s">
        <v>2287</v>
      </c>
      <c r="L332" s="9" t="str">
        <f aca="false">"https://www.openstreetmap.org/?mlat="&amp;MID(A332,1,9)&amp;"&amp;mlon="&amp;MID(B332,1,8)&amp;"#map=18/"&amp;MID(A332,1,9)&amp;"/"&amp;MID(B332,1,8)</f>
        <v>https://www.openstreetmap.org/?mlat=53.100873&amp;mlon=8.904374#map=18/53.100873/8.904374</v>
      </c>
      <c r="M332" s="9" t="str">
        <f aca="false">"https://opentopomap.org/#marker=17/"&amp;MID(A332,1,9)&amp;"/"&amp;MID(B332,1,8)</f>
        <v>https://opentopomap.org/#marker=17/53.100873/8.904374</v>
      </c>
    </row>
    <row r="333" customFormat="false" ht="14.15" hidden="false" customHeight="true" outlineLevel="0" collapsed="false">
      <c r="A333" s="8" t="s">
        <v>1732</v>
      </c>
      <c r="B333" s="8" t="s">
        <v>1733</v>
      </c>
      <c r="C333" s="15" t="s">
        <v>1734</v>
      </c>
      <c r="D333" s="9" t="str">
        <f aca="false">"Rockwinkel "&amp;F333</f>
        <v>Rockwinkel 82A</v>
      </c>
      <c r="E333" s="9" t="str">
        <f aca="false">G333&amp;", "&amp;H333&amp;", "&amp;I333</f>
        <v>Loges, H., Drahtwarenfabrikant</v>
      </c>
      <c r="F333" s="16" t="s">
        <v>1735</v>
      </c>
      <c r="G333" s="9" t="s">
        <v>1663</v>
      </c>
      <c r="H333" s="9" t="s">
        <v>109</v>
      </c>
      <c r="I333" s="9" t="s">
        <v>1736</v>
      </c>
      <c r="J333" s="9"/>
      <c r="K333" s="8" t="s">
        <v>1737</v>
      </c>
      <c r="L333" s="9" t="str">
        <f aca="false">"https://www.openstreetmap.org/?mlat="&amp;MID(A333,1,9)&amp;"&amp;mlon="&amp;MID(B333,1,8)&amp;"#map=18/"&amp;MID(A333,1,9)&amp;"/"&amp;MID(B333,1,8)</f>
        <v>https://www.openstreetmap.org/?mlat=53.084768&amp;mlon=8.940155#map=18/53.084768/8.940155</v>
      </c>
      <c r="M333" s="9" t="str">
        <f aca="false">"https://opentopomap.org/#marker=17/"&amp;MID(A333,1,9)&amp;"/"&amp;MID(B333,1,8)</f>
        <v>https://opentopomap.org/#marker=17/53.084768/8.940155</v>
      </c>
    </row>
    <row r="334" customFormat="false" ht="14.15" hidden="false" customHeight="true" outlineLevel="0" collapsed="false">
      <c r="A334" s="8" t="s">
        <v>1660</v>
      </c>
      <c r="B334" s="8" t="s">
        <v>1661</v>
      </c>
      <c r="C334" s="15" t="s">
        <v>1662</v>
      </c>
      <c r="D334" s="9" t="str">
        <f aca="false">"Rockwinkel "&amp;F334</f>
        <v>Rockwinkel 74</v>
      </c>
      <c r="E334" s="9" t="str">
        <f aca="false">G334&amp;", "&amp;H334&amp;", "&amp;J334</f>
        <v>Loges, J. H., Landgut</v>
      </c>
      <c r="F334" s="16" t="n">
        <v>74</v>
      </c>
      <c r="G334" s="9" t="s">
        <v>1663</v>
      </c>
      <c r="H334" s="9" t="s">
        <v>570</v>
      </c>
      <c r="I334" s="9"/>
      <c r="J334" s="9" t="s">
        <v>151</v>
      </c>
      <c r="K334" s="8" t="s">
        <v>1664</v>
      </c>
      <c r="L334" s="9" t="str">
        <f aca="false">"https://www.openstreetmap.org/?mlat="&amp;MID(A334,1,9)&amp;"&amp;mlon="&amp;MID(B334,1,8)&amp;"#map=18/"&amp;MID(A334,1,9)&amp;"/"&amp;MID(B334,1,8)</f>
        <v>https://www.openstreetmap.org/?mlat=53.083524&amp;mlon=8.940068#map=18/53.083524/8.940068</v>
      </c>
      <c r="M334" s="9" t="str">
        <f aca="false">"https://opentopomap.org/#marker=17/"&amp;MID(A334,1,9)&amp;"/"&amp;MID(B334,1,8)</f>
        <v>https://opentopomap.org/#marker=17/53.083524/8.940068</v>
      </c>
    </row>
    <row r="335" customFormat="false" ht="14.15" hidden="false" customHeight="true" outlineLevel="0" collapsed="false">
      <c r="A335" s="8" t="s">
        <v>966</v>
      </c>
      <c r="B335" s="8" t="s">
        <v>967</v>
      </c>
      <c r="C335" s="15" t="s">
        <v>968</v>
      </c>
      <c r="D335" s="9" t="str">
        <f aca="false">"Rockwinkel "&amp;F335</f>
        <v>Rockwinkel 3</v>
      </c>
      <c r="E335" s="9" t="str">
        <f aca="false">G335&amp;", "&amp;H335&amp;", "&amp;I335</f>
        <v>Lübbers, H., Landmann</v>
      </c>
      <c r="F335" s="16" t="n">
        <v>3</v>
      </c>
      <c r="G335" s="9" t="s">
        <v>970</v>
      </c>
      <c r="H335" s="9" t="s">
        <v>109</v>
      </c>
      <c r="I335" s="9" t="s">
        <v>164</v>
      </c>
      <c r="J335" s="9"/>
      <c r="K335" s="8" t="s">
        <v>969</v>
      </c>
      <c r="L335" s="9" t="str">
        <f aca="false">"https://www.openstreetmap.org/?mlat="&amp;MID(A335,1,9)&amp;"&amp;mlon="&amp;MID(B335,1,8)&amp;"#map=18/"&amp;MID(A335,1,9)&amp;"/"&amp;MID(B335,1,8)</f>
        <v>https://www.openstreetmap.org/?mlat=53.095994&amp;mlon=8.9105#map=18/53.095994/8.9105</v>
      </c>
      <c r="M335" s="9" t="str">
        <f aca="false">"https://opentopomap.org/#marker=17/"&amp;MID(A335,1,9)&amp;"/"&amp;MID(B335,1,8)</f>
        <v>https://opentopomap.org/#marker=17/53.095994/8.9105</v>
      </c>
    </row>
    <row r="336" customFormat="false" ht="14.15" hidden="false" customHeight="true" outlineLevel="0" collapsed="false">
      <c r="A336" s="8" t="s">
        <v>1010</v>
      </c>
      <c r="B336" s="8" t="s">
        <v>1011</v>
      </c>
      <c r="C336" s="15" t="s">
        <v>1012</v>
      </c>
      <c r="D336" s="9" t="str">
        <f aca="false">"Rockwinkel "&amp;F336</f>
        <v>Rockwinkel 5c</v>
      </c>
      <c r="E336" s="9" t="str">
        <f aca="false">G336&amp;", "&amp;H336&amp;", "&amp;I336</f>
        <v>Lüdemann, F., Schlachter</v>
      </c>
      <c r="F336" s="16" t="s">
        <v>1013</v>
      </c>
      <c r="G336" s="9" t="s">
        <v>1014</v>
      </c>
      <c r="H336" s="9" t="s">
        <v>116</v>
      </c>
      <c r="I336" s="9" t="s">
        <v>337</v>
      </c>
      <c r="J336" s="9"/>
      <c r="K336" s="8" t="s">
        <v>1015</v>
      </c>
      <c r="L336" s="9" t="str">
        <f aca="false">"https://www.openstreetmap.org/?mlat="&amp;MID(A336,1,9)&amp;"&amp;mlon="&amp;MID(B336,1,8)&amp;"#map=18/"&amp;MID(A336,1,9)&amp;"/"&amp;MID(B336,1,8)</f>
        <v>https://www.openstreetmap.org/?mlat=53.09348&amp;mlon=8.91415#map=18/53.09348/8.91415</v>
      </c>
      <c r="M336" s="9" t="str">
        <f aca="false">"https://opentopomap.org/#marker=17/"&amp;MID(A336,1,9)&amp;"/"&amp;MID(B336,1,8)</f>
        <v>https://opentopomap.org/#marker=17/53.09348/8.91415</v>
      </c>
    </row>
    <row r="337" customFormat="false" ht="14.15" hidden="false" customHeight="true" outlineLevel="0" collapsed="false">
      <c r="A337" s="8" t="s">
        <v>126</v>
      </c>
      <c r="B337" s="8" t="s">
        <v>127</v>
      </c>
      <c r="C337" s="15" t="s">
        <v>128</v>
      </c>
      <c r="D337" s="9" t="str">
        <f aca="false">"Oberneuland "&amp;F337</f>
        <v>Oberneuland 2</v>
      </c>
      <c r="E337" s="9" t="str">
        <f aca="false">G337&amp;", "&amp;H337&amp;", "&amp;I337</f>
        <v>Lürßen, Fr., Arbeiter</v>
      </c>
      <c r="F337" s="16" t="n">
        <v>2</v>
      </c>
      <c r="G337" s="9" t="s">
        <v>129</v>
      </c>
      <c r="H337" s="9" t="s">
        <v>130</v>
      </c>
      <c r="I337" s="9" t="s">
        <v>94</v>
      </c>
      <c r="J337" s="9"/>
      <c r="K337" s="8" t="s">
        <v>131</v>
      </c>
      <c r="L337" s="9" t="str">
        <f aca="false">"https://www.openstreetmap.org/?mlat="&amp;MID(A337,1,9)&amp;"&amp;mlon="&amp;MID(B337,1,8)&amp;"#map=18/"&amp;MID(A337,1,9)&amp;"/"&amp;MID(B337,1,8)</f>
        <v>https://www.openstreetmap.org/?mlat=53.105304&amp;mlon=8.902246#map=18/53.105304/8.902246</v>
      </c>
      <c r="M337" s="9" t="str">
        <f aca="false">"https://opentopomap.org/#marker=17/"&amp;MID(A337,1,9)&amp;"/"&amp;MID(B337,1,8)</f>
        <v>https://opentopomap.org/#marker=17/53.105304/8.902246</v>
      </c>
    </row>
    <row r="338" customFormat="false" ht="14.15" hidden="false" customHeight="true" outlineLevel="0" collapsed="false">
      <c r="A338" s="8" t="s">
        <v>1656</v>
      </c>
      <c r="B338" s="8" t="s">
        <v>1657</v>
      </c>
      <c r="C338" s="15" t="s">
        <v>1658</v>
      </c>
      <c r="D338" s="9" t="str">
        <f aca="false">"Rockwinkel "&amp;F338</f>
        <v>Rockwinkel 73</v>
      </c>
      <c r="E338" s="9" t="str">
        <f aca="false">G338&amp;", "&amp;H338&amp;", "&amp;I338</f>
        <v>Lürßen, Hinr., Landwirt</v>
      </c>
      <c r="F338" s="16" t="n">
        <v>73</v>
      </c>
      <c r="G338" s="9" t="s">
        <v>129</v>
      </c>
      <c r="H338" s="9" t="s">
        <v>355</v>
      </c>
      <c r="I338" s="9" t="s">
        <v>124</v>
      </c>
      <c r="J338" s="9"/>
      <c r="K338" s="8" t="s">
        <v>1659</v>
      </c>
      <c r="L338" s="9" t="str">
        <f aca="false">"https://www.openstreetmap.org/?mlat="&amp;MID(A338,1,9)&amp;"&amp;mlon="&amp;MID(B338,1,8)&amp;"#map=18/"&amp;MID(A338,1,9)&amp;"/"&amp;MID(B338,1,8)</f>
        <v>https://www.openstreetmap.org/?mlat=53.083195&amp;mlon=8.940269#map=18/53.083195/8.940269</v>
      </c>
      <c r="M338" s="9" t="str">
        <f aca="false">"https://opentopomap.org/#marker=17/"&amp;MID(A338,1,9)&amp;"/"&amp;MID(B338,1,8)</f>
        <v>https://opentopomap.org/#marker=17/53.083195/8.940269</v>
      </c>
    </row>
    <row r="339" customFormat="false" ht="14.15" hidden="false" customHeight="true" outlineLevel="0" collapsed="false">
      <c r="A339" s="8" t="s">
        <v>2126</v>
      </c>
      <c r="B339" s="8" t="s">
        <v>2127</v>
      </c>
      <c r="C339" s="15" t="s">
        <v>2128</v>
      </c>
      <c r="D339" s="9" t="str">
        <f aca="false">"Rockwinkel "&amp;F339</f>
        <v>Rockwinkel 108</v>
      </c>
      <c r="E339" s="9" t="str">
        <f aca="false">G339&amp;", "&amp;H339&amp;", "&amp;I339</f>
        <v>Lürßen, Joh., Wwe.</v>
      </c>
      <c r="F339" s="16" t="n">
        <v>108</v>
      </c>
      <c r="G339" s="9" t="s">
        <v>129</v>
      </c>
      <c r="H339" s="9" t="s">
        <v>143</v>
      </c>
      <c r="I339" s="9" t="s">
        <v>91</v>
      </c>
      <c r="J339" s="9"/>
      <c r="K339" s="8" t="s">
        <v>2131</v>
      </c>
      <c r="L339" s="9" t="str">
        <f aca="false">"https://www.openstreetmap.org/?mlat="&amp;MID(A339,1,9)&amp;"&amp;mlon="&amp;MID(B339,1,8)&amp;"#map=18/"&amp;MID(A339,1,9)&amp;"/"&amp;MID(B339,1,8)</f>
        <v>https://www.openstreetmap.org/?mlat=53.098569&amp;mlon=8.922571#map=18/53.098569/8.922571</v>
      </c>
      <c r="M339" s="9" t="str">
        <f aca="false">"https://opentopomap.org/#marker=17/"&amp;MID(A339,1,9)&amp;"/"&amp;MID(B339,1,8)</f>
        <v>https://opentopomap.org/#marker=17/53.098569/8.922571</v>
      </c>
    </row>
    <row r="340" customFormat="false" ht="14.15" hidden="false" customHeight="true" outlineLevel="0" collapsed="false">
      <c r="A340" s="8" t="s">
        <v>1291</v>
      </c>
      <c r="B340" s="8" t="s">
        <v>1292</v>
      </c>
      <c r="C340" s="17" t="s">
        <v>1293</v>
      </c>
      <c r="D340" s="9" t="str">
        <f aca="false">"Rockwinkel "&amp;F340</f>
        <v>Rockwinkel 28</v>
      </c>
      <c r="E340" s="9" t="str">
        <f aca="false">G340&amp;", "&amp;H340&amp;", "&amp;I340</f>
        <v>Lütkemeyer, H., Bäcker</v>
      </c>
      <c r="F340" s="16" t="n">
        <v>28</v>
      </c>
      <c r="G340" s="9" t="s">
        <v>1294</v>
      </c>
      <c r="H340" s="9" t="s">
        <v>109</v>
      </c>
      <c r="I340" s="9" t="s">
        <v>250</v>
      </c>
      <c r="J340" s="9"/>
      <c r="K340" s="8" t="s">
        <v>1295</v>
      </c>
      <c r="L340" s="9" t="str">
        <f aca="false">"https://www.openstreetmap.org/?mlat="&amp;MID(A340,1,9)&amp;"&amp;mlon="&amp;MID(B340,1,8)&amp;"#map=18/"&amp;MID(A340,1,9)&amp;"/"&amp;MID(B340,1,8)</f>
        <v>https://www.openstreetmap.org/?mlat=53.080107&amp;mlon=8.939908#map=18/53.080107/8.939908</v>
      </c>
      <c r="M340" s="9" t="str">
        <f aca="false">"https://opentopomap.org/#marker=17/"&amp;MID(A340,1,9)&amp;"/"&amp;MID(B340,1,8)</f>
        <v>https://opentopomap.org/#marker=17/53.080107/8.939908</v>
      </c>
    </row>
    <row r="341" customFormat="false" ht="14.15" hidden="false" customHeight="true" outlineLevel="0" collapsed="false">
      <c r="A341" s="8" t="s">
        <v>944</v>
      </c>
      <c r="B341" s="8" t="s">
        <v>945</v>
      </c>
      <c r="C341" s="15" t="s">
        <v>946</v>
      </c>
      <c r="D341" s="9" t="str">
        <f aca="false">"Rockwinkel "&amp;F341</f>
        <v>Rockwinkel 1k</v>
      </c>
      <c r="E341" s="9" t="str">
        <f aca="false">G341&amp;", "&amp;H341&amp;", "&amp;I341</f>
        <v>Mahlstedt, Aug., Gärtner</v>
      </c>
      <c r="F341" s="16" t="s">
        <v>947</v>
      </c>
      <c r="G341" s="9" t="s">
        <v>948</v>
      </c>
      <c r="H341" s="9" t="s">
        <v>533</v>
      </c>
      <c r="I341" s="9" t="s">
        <v>236</v>
      </c>
      <c r="J341" s="9"/>
      <c r="K341" s="8" t="s">
        <v>949</v>
      </c>
      <c r="L341" s="9" t="str">
        <f aca="false">"https://www.openstreetmap.org/?mlat="&amp;MID(A341,1,9)&amp;"&amp;mlon="&amp;MID(B341,1,8)&amp;"#map=18/"&amp;MID(A341,1,9)&amp;"/"&amp;MID(B341,1,8)</f>
        <v>https://www.openstreetmap.org/?mlat=53.098564&amp;mlon=8.904784#map=18/53.098564/8.904784</v>
      </c>
      <c r="M341" s="9" t="str">
        <f aca="false">"https://opentopomap.org/#marker=17/"&amp;MID(A341,1,9)&amp;"/"&amp;MID(B341,1,8)</f>
        <v>https://opentopomap.org/#marker=17/53.098564/8.904784</v>
      </c>
    </row>
    <row r="342" customFormat="false" ht="14.15" hidden="false" customHeight="true" outlineLevel="0" collapsed="false">
      <c r="A342" s="8" t="s">
        <v>2191</v>
      </c>
      <c r="B342" s="8" t="s">
        <v>2192</v>
      </c>
      <c r="C342" s="15" t="s">
        <v>2193</v>
      </c>
      <c r="D342" s="9" t="str">
        <f aca="false">"Rockwinkel "&amp;F342</f>
        <v>Rockwinkel 113</v>
      </c>
      <c r="E342" s="9" t="str">
        <f aca="false">G342&amp;", "&amp;H342&amp;", "&amp;I342</f>
        <v>Mahlstedt, Fr., Arbeiter</v>
      </c>
      <c r="F342" s="16" t="n">
        <v>113</v>
      </c>
      <c r="G342" s="9" t="s">
        <v>948</v>
      </c>
      <c r="H342" s="9" t="s">
        <v>130</v>
      </c>
      <c r="I342" s="9" t="s">
        <v>94</v>
      </c>
      <c r="J342" s="9"/>
      <c r="K342" s="8" t="s">
        <v>2194</v>
      </c>
      <c r="L342" s="9" t="str">
        <f aca="false">"https://www.openstreetmap.org/?mlat="&amp;MID(A342,1,9)&amp;"&amp;mlon="&amp;MID(B342,1,8)&amp;"#map=18/"&amp;MID(A342,1,9)&amp;"/"&amp;MID(B342,1,8)</f>
        <v>https://www.openstreetmap.org/?mlat=53.10166&amp;mlon=8.90982#map=18/53.10166/8.90982</v>
      </c>
      <c r="M342" s="9" t="str">
        <f aca="false">"https://opentopomap.org/#marker=17/"&amp;MID(A342,1,9)&amp;"/"&amp;MID(B342,1,8)</f>
        <v>https://opentopomap.org/#marker=17/53.10166/8.90982</v>
      </c>
    </row>
    <row r="343" customFormat="false" ht="14.15" hidden="false" customHeight="true" outlineLevel="0" collapsed="false">
      <c r="A343" s="8" t="s">
        <v>2001</v>
      </c>
      <c r="B343" s="8" t="s">
        <v>2002</v>
      </c>
      <c r="C343" s="15" t="s">
        <v>2003</v>
      </c>
      <c r="D343" s="9" t="str">
        <f aca="false">"Rockwinkel "&amp;F343</f>
        <v>Rockwinkel 95g</v>
      </c>
      <c r="E343" s="9" t="str">
        <f aca="false">G343&amp;", "&amp;H343</f>
        <v>Marquard, Joh.</v>
      </c>
      <c r="F343" s="16" t="s">
        <v>2004</v>
      </c>
      <c r="G343" s="9" t="s">
        <v>2005</v>
      </c>
      <c r="H343" s="9" t="s">
        <v>143</v>
      </c>
      <c r="I343" s="9"/>
      <c r="J343" s="9"/>
      <c r="K343" s="8" t="s">
        <v>2006</v>
      </c>
      <c r="L343" s="9" t="str">
        <f aca="false">"https://www.openstreetmap.org/?mlat="&amp;MID(A343,1,9)&amp;"&amp;mlon="&amp;MID(B343,1,8)&amp;"#map=18/"&amp;MID(A343,1,9)&amp;"/"&amp;MID(B343,1,8)</f>
        <v>https://www.openstreetmap.org/?mlat=53.089937&amp;mlon=8.933497#map=18/53.089937/8.933497</v>
      </c>
      <c r="M343" s="9" t="str">
        <f aca="false">"https://opentopomap.org/#marker=17/"&amp;MID(A343,1,9)&amp;"/"&amp;MID(B343,1,8)</f>
        <v>https://opentopomap.org/#marker=17/53.089937/8.933497</v>
      </c>
    </row>
    <row r="344" customFormat="false" ht="14.15" hidden="false" customHeight="true" outlineLevel="0" collapsed="false">
      <c r="A344" s="8" t="s">
        <v>2162</v>
      </c>
      <c r="B344" s="8" t="s">
        <v>2163</v>
      </c>
      <c r="C344" s="15" t="s">
        <v>2164</v>
      </c>
      <c r="D344" s="9" t="str">
        <f aca="false">"Rockwinkel "&amp;F344</f>
        <v>Rockwinkel 111</v>
      </c>
      <c r="E344" s="9" t="str">
        <f aca="false">G344&amp;"s "&amp;J344</f>
        <v>Marwedes Landgut</v>
      </c>
      <c r="F344" s="16" t="n">
        <v>111</v>
      </c>
      <c r="G344" s="9" t="s">
        <v>2165</v>
      </c>
      <c r="H344" s="9"/>
      <c r="I344" s="9"/>
      <c r="J344" s="9" t="s">
        <v>151</v>
      </c>
      <c r="K344" s="8" t="s">
        <v>2166</v>
      </c>
      <c r="L344" s="9" t="str">
        <f aca="false">"https://www.openstreetmap.org/?mlat="&amp;MID(A344,1,9)&amp;"&amp;mlon="&amp;MID(B344,1,8)&amp;"#map=18/"&amp;MID(A344,1,9)&amp;"/"&amp;MID(B344,1,8)</f>
        <v>https://www.openstreetmap.org/?mlat=53.09951&amp;mlon=8.918736#map=18/53.09951/8.918736</v>
      </c>
      <c r="M344" s="9" t="str">
        <f aca="false">"https://opentopomap.org/#marker=17/"&amp;MID(A344,1,9)&amp;"/"&amp;MID(B344,1,8)</f>
        <v>https://opentopomap.org/#marker=17/53.09951/8.918736</v>
      </c>
    </row>
    <row r="345" customFormat="false" ht="14.15" hidden="false" customHeight="true" outlineLevel="0" collapsed="false">
      <c r="A345" s="8" t="s">
        <v>514</v>
      </c>
      <c r="B345" s="8" t="s">
        <v>515</v>
      </c>
      <c r="C345" s="15" t="s">
        <v>516</v>
      </c>
      <c r="D345" s="9" t="str">
        <f aca="false">"Oberneuland "&amp;F345</f>
        <v>Oberneuland 45</v>
      </c>
      <c r="E345" s="9" t="str">
        <f aca="false">G345&amp;", "&amp;H345</f>
        <v>Massolle, Schreiber</v>
      </c>
      <c r="F345" s="16" t="n">
        <v>45</v>
      </c>
      <c r="G345" s="9" t="s">
        <v>519</v>
      </c>
      <c r="H345" s="9" t="s">
        <v>520</v>
      </c>
      <c r="I345" s="9"/>
      <c r="J345" s="9"/>
      <c r="K345" s="8" t="s">
        <v>518</v>
      </c>
      <c r="L345" s="9" t="str">
        <f aca="false">"https://www.openstreetmap.org/?mlat="&amp;MID(A345,1,9)&amp;"&amp;mlon="&amp;MID(B345,1,8)&amp;"#map=18/"&amp;MID(A345,1,9)&amp;"/"&amp;MID(B345,1,8)</f>
        <v>https://www.openstreetmap.org/?mlat=53.1031&amp;mlon=8.94862#map=18/53.1031/8.94862</v>
      </c>
      <c r="M345" s="9" t="str">
        <f aca="false">"https://opentopomap.org/#marker=17/"&amp;MID(A345,1,9)&amp;"/"&amp;MID(B345,1,8)</f>
        <v>https://opentopomap.org/#marker=17/53.1031/8.94862</v>
      </c>
    </row>
    <row r="346" customFormat="false" ht="14.15" hidden="false" customHeight="true" outlineLevel="0" collapsed="false">
      <c r="A346" s="8" t="s">
        <v>1988</v>
      </c>
      <c r="B346" s="8" t="s">
        <v>1989</v>
      </c>
      <c r="C346" s="15" t="s">
        <v>1990</v>
      </c>
      <c r="D346" s="9" t="str">
        <f aca="false">"Rockwinkel "&amp;F346</f>
        <v>Rockwinkel 95e</v>
      </c>
      <c r="E346" s="9" t="str">
        <f aca="false">G346&amp;", "&amp;H346&amp;", "&amp;I346</f>
        <v>Mattfeld, Heinr., Postbote a. D.</v>
      </c>
      <c r="F346" s="16" t="s">
        <v>1991</v>
      </c>
      <c r="G346" s="9" t="s">
        <v>770</v>
      </c>
      <c r="H346" s="9" t="s">
        <v>102</v>
      </c>
      <c r="I346" s="9" t="s">
        <v>1992</v>
      </c>
      <c r="J346" s="9"/>
      <c r="K346" s="8" t="s">
        <v>1993</v>
      </c>
      <c r="L346" s="9" t="str">
        <f aca="false">"https://www.openstreetmap.org/?mlat="&amp;MID(A346,1,9)&amp;"&amp;mlon="&amp;MID(B346,1,8)&amp;"#map=18/"&amp;MID(A346,1,9)&amp;"/"&amp;MID(B346,1,8)</f>
        <v>https://www.openstreetmap.org/?mlat=53.09001&amp;mlon=8.93378#map=18/53.09001/8.93378</v>
      </c>
      <c r="M346" s="9" t="str">
        <f aca="false">"https://opentopomap.org/#marker=17/"&amp;MID(A346,1,9)&amp;"/"&amp;MID(B346,1,8)</f>
        <v>https://opentopomap.org/#marker=17/53.09001/8.93378</v>
      </c>
    </row>
    <row r="347" customFormat="false" ht="14.15" hidden="false" customHeight="true" outlineLevel="0" collapsed="false">
      <c r="A347" s="8" t="s">
        <v>766</v>
      </c>
      <c r="B347" s="8" t="s">
        <v>767</v>
      </c>
      <c r="C347" s="15" t="s">
        <v>768</v>
      </c>
      <c r="D347" s="9" t="str">
        <f aca="false">"Oberneuland "&amp;F347</f>
        <v>Oberneuland 75a</v>
      </c>
      <c r="E347" s="9" t="str">
        <f aca="false">G347&amp;", "&amp;H347&amp;", "&amp;I347</f>
        <v>Mattfeld, Johs., Postschaffner</v>
      </c>
      <c r="F347" s="16" t="s">
        <v>769</v>
      </c>
      <c r="G347" s="9" t="s">
        <v>770</v>
      </c>
      <c r="H347" s="9" t="s">
        <v>771</v>
      </c>
      <c r="I347" s="9" t="s">
        <v>772</v>
      </c>
      <c r="J347" s="9"/>
      <c r="K347" s="8" t="s">
        <v>773</v>
      </c>
      <c r="L347" s="9" t="str">
        <f aca="false">"https://www.openstreetmap.org/?mlat="&amp;MID(A347,1,9)&amp;"&amp;mlon="&amp;MID(B347,1,8)&amp;"#map=18/"&amp;MID(A347,1,9)&amp;"/"&amp;MID(B347,1,8)</f>
        <v>https://www.openstreetmap.org/?mlat=53.08783&amp;mlon=8.94691#map=18/53.08783/8.94691</v>
      </c>
      <c r="M347" s="9" t="str">
        <f aca="false">"https://opentopomap.org/#marker=17/"&amp;MID(A347,1,9)&amp;"/"&amp;MID(B347,1,8)</f>
        <v>https://opentopomap.org/#marker=17/53.08783/8.94691</v>
      </c>
    </row>
    <row r="348" customFormat="false" ht="14.15" hidden="false" customHeight="true" outlineLevel="0" collapsed="false">
      <c r="A348" s="8" t="s">
        <v>1508</v>
      </c>
      <c r="B348" s="8" t="s">
        <v>1509</v>
      </c>
      <c r="C348" s="17" t="s">
        <v>1510</v>
      </c>
      <c r="D348" s="9" t="str">
        <f aca="false">"Rockwinkel "&amp;F348</f>
        <v>Rockwinkel 56</v>
      </c>
      <c r="E348" s="9" t="str">
        <f aca="false">G348&amp;", "&amp;H348&amp;", "&amp;I348</f>
        <v>Mattfeld, Louis, Drechsler</v>
      </c>
      <c r="F348" s="16" t="n">
        <v>56</v>
      </c>
      <c r="G348" s="9" t="s">
        <v>770</v>
      </c>
      <c r="H348" s="9" t="s">
        <v>1511</v>
      </c>
      <c r="I348" s="9" t="s">
        <v>1512</v>
      </c>
      <c r="J348" s="9"/>
      <c r="K348" s="8" t="s">
        <v>1513</v>
      </c>
      <c r="L348" s="9" t="str">
        <f aca="false">"https://www.openstreetmap.org/?mlat="&amp;MID(A348,1,9)&amp;"&amp;mlon="&amp;MID(B348,1,8)&amp;"#map=18/"&amp;MID(A348,1,9)&amp;"/"&amp;MID(B348,1,8)</f>
        <v>https://www.openstreetmap.org/?mlat=53.082756&amp;mlon=8.949101#map=18/53.082756/8.949101</v>
      </c>
      <c r="M348" s="9" t="str">
        <f aca="false">"https://opentopomap.org/#marker=17/"&amp;MID(A348,1,9)&amp;"/"&amp;MID(B348,1,8)</f>
        <v>https://opentopomap.org/#marker=17/53.082756/8.949101</v>
      </c>
    </row>
    <row r="349" customFormat="false" ht="14.15" hidden="false" customHeight="true" outlineLevel="0" collapsed="false">
      <c r="A349" s="8" t="s">
        <v>1126</v>
      </c>
      <c r="B349" s="8" t="s">
        <v>1127</v>
      </c>
      <c r="C349" s="15" t="s">
        <v>1128</v>
      </c>
      <c r="D349" s="9" t="str">
        <f aca="false">"Rockwinkel "&amp;F349</f>
        <v>Rockwinkel 10d</v>
      </c>
      <c r="E349" s="9" t="str">
        <f aca="false">G349&amp;", "&amp;H349&amp;", "&amp;I349</f>
        <v>Mehrbach, C. A., Arbeiter</v>
      </c>
      <c r="F349" s="16" t="s">
        <v>1129</v>
      </c>
      <c r="G349" s="9" t="s">
        <v>1130</v>
      </c>
      <c r="H349" s="9" t="s">
        <v>473</v>
      </c>
      <c r="I349" s="9" t="s">
        <v>94</v>
      </c>
      <c r="J349" s="9"/>
      <c r="K349" s="8" t="s">
        <v>1131</v>
      </c>
      <c r="L349" s="9" t="str">
        <f aca="false">"https://www.openstreetmap.org/?mlat="&amp;MID(A349,1,9)&amp;"&amp;mlon="&amp;MID(B349,1,8)&amp;"#map=18/"&amp;MID(A349,1,9)&amp;"/"&amp;MID(B349,1,8)</f>
        <v>https://www.openstreetmap.org/?mlat=53.086395&amp;mlon=8.921582#map=18/53.086395/8.921582</v>
      </c>
      <c r="M349" s="9" t="str">
        <f aca="false">"https://opentopomap.org/#marker=17/"&amp;MID(A349,1,9)&amp;"/"&amp;MID(B349,1,8)</f>
        <v>https://opentopomap.org/#marker=17/53.086395/8.921582</v>
      </c>
    </row>
    <row r="350" customFormat="false" ht="14.15" hidden="false" customHeight="true" outlineLevel="0" collapsed="false">
      <c r="A350" s="8" t="s">
        <v>744</v>
      </c>
      <c r="B350" s="8" t="s">
        <v>745</v>
      </c>
      <c r="C350" s="15" t="s">
        <v>746</v>
      </c>
      <c r="D350" s="9" t="str">
        <f aca="false">"Oberneuland "&amp;F350</f>
        <v>Oberneuland 72b</v>
      </c>
      <c r="E350" s="9" t="str">
        <f aca="false">G350&amp;", "&amp;H350&amp;", "&amp;I350</f>
        <v>Meier, Bernh., Zimmermann</v>
      </c>
      <c r="F350" s="16" t="s">
        <v>747</v>
      </c>
      <c r="G350" s="9" t="s">
        <v>748</v>
      </c>
      <c r="H350" s="9" t="s">
        <v>478</v>
      </c>
      <c r="I350" s="9" t="s">
        <v>137</v>
      </c>
      <c r="J350" s="9"/>
      <c r="K350" s="8" t="s">
        <v>749</v>
      </c>
      <c r="L350" s="9" t="str">
        <f aca="false">"https://www.openstreetmap.org/?mlat="&amp;MID(A350,1,9)&amp;"&amp;mlon="&amp;MID(B350,1,8)&amp;"#map=18/"&amp;MID(A350,1,9)&amp;"/"&amp;MID(B350,1,8)</f>
        <v>https://www.openstreetmap.org/?mlat=53.085219&amp;mlon=8.947928#map=18/53.085219/8.947928</v>
      </c>
      <c r="M350" s="9" t="str">
        <f aca="false">"https://opentopomap.org/#marker=17/"&amp;MID(A350,1,9)&amp;"/"&amp;MID(B350,1,8)</f>
        <v>https://opentopomap.org/#marker=17/53.085219/8.947928</v>
      </c>
    </row>
    <row r="351" customFormat="false" ht="14.15" hidden="false" customHeight="true" outlineLevel="0" collapsed="false">
      <c r="A351" s="8" t="s">
        <v>1749</v>
      </c>
      <c r="B351" s="8" t="s">
        <v>1750</v>
      </c>
      <c r="C351" s="15" t="s">
        <v>1751</v>
      </c>
      <c r="D351" s="9" t="str">
        <f aca="false">"Rockwinkel "&amp;F351</f>
        <v>Rockwinkel 82c</v>
      </c>
      <c r="E351" s="9" t="str">
        <f aca="false">G351&amp;", "&amp;H351&amp;", "&amp;I351</f>
        <v>Meier, Herm., Arbeiter</v>
      </c>
      <c r="F351" s="16" t="s">
        <v>1752</v>
      </c>
      <c r="G351" s="9" t="s">
        <v>748</v>
      </c>
      <c r="H351" s="9" t="s">
        <v>409</v>
      </c>
      <c r="I351" s="9" t="s">
        <v>94</v>
      </c>
      <c r="J351" s="9"/>
      <c r="K351" s="8" t="s">
        <v>1753</v>
      </c>
      <c r="L351" s="9" t="str">
        <f aca="false">"https://www.openstreetmap.org/?mlat="&amp;MID(A351,1,9)&amp;"&amp;mlon="&amp;MID(B351,1,8)&amp;"#map=18/"&amp;MID(A351,1,9)&amp;"/"&amp;MID(B351,1,8)</f>
        <v>https://www.openstreetmap.org/?mlat=53.084051&amp;mlon=8.937131#map=18/53.084051/8.937131</v>
      </c>
      <c r="M351" s="9" t="str">
        <f aca="false">"https://opentopomap.org/#marker=17/"&amp;MID(A351,1,9)&amp;"/"&amp;MID(B351,1,8)</f>
        <v>https://opentopomap.org/#marker=17/53.084051/8.937131</v>
      </c>
    </row>
    <row r="352" customFormat="false" ht="14.15" hidden="false" customHeight="true" outlineLevel="0" collapsed="false">
      <c r="A352" s="8" t="s">
        <v>1032</v>
      </c>
      <c r="B352" s="8" t="s">
        <v>1033</v>
      </c>
      <c r="C352" s="15" t="s">
        <v>1034</v>
      </c>
      <c r="D352" s="9" t="str">
        <f aca="false">"Rockwinkel "&amp;F352</f>
        <v>Rockwinkel 5f</v>
      </c>
      <c r="E352" s="9" t="str">
        <f aca="false">G352&amp;", "&amp;H352&amp;", "&amp;I352</f>
        <v>Meier, Herm., Maurer</v>
      </c>
      <c r="F352" s="16" t="s">
        <v>1035</v>
      </c>
      <c r="G352" s="9" t="s">
        <v>748</v>
      </c>
      <c r="H352" s="9" t="s">
        <v>409</v>
      </c>
      <c r="I352" s="9" t="s">
        <v>727</v>
      </c>
      <c r="J352" s="9"/>
      <c r="K352" s="8" t="s">
        <v>1036</v>
      </c>
      <c r="L352" s="9" t="str">
        <f aca="false">"https://www.openstreetmap.org/?mlat="&amp;MID(A352,1,9)&amp;"&amp;mlon="&amp;MID(B352,1,8)&amp;"#map=18/"&amp;MID(A352,1,9)&amp;"/"&amp;MID(B352,1,8)</f>
        <v>https://www.openstreetmap.org/?mlat=53.0929&amp;mlon=8.916707#map=18/53.0929/8.916707</v>
      </c>
      <c r="M352" s="9" t="str">
        <f aca="false">"https://opentopomap.org/#marker=17/"&amp;MID(A352,1,9)&amp;"/"&amp;MID(B352,1,8)</f>
        <v>https://opentopomap.org/#marker=17/53.0929/8.916707</v>
      </c>
    </row>
    <row r="353" customFormat="false" ht="14.15" hidden="false" customHeight="true" outlineLevel="0" collapsed="false">
      <c r="A353" s="8" t="s">
        <v>1428</v>
      </c>
      <c r="B353" s="8" t="s">
        <v>1429</v>
      </c>
      <c r="C353" s="15" t="s">
        <v>1430</v>
      </c>
      <c r="D353" s="9" t="str">
        <f aca="false">"Rockwinkel "&amp;F353</f>
        <v>Rockwinkel 44</v>
      </c>
      <c r="E353" s="9" t="str">
        <f aca="false">G353&amp;", "&amp;H353&amp;", "&amp;I353</f>
        <v>Meier, Hinr., Arbeiter</v>
      </c>
      <c r="F353" s="16" t="n">
        <v>44</v>
      </c>
      <c r="G353" s="9" t="s">
        <v>748</v>
      </c>
      <c r="H353" s="9" t="s">
        <v>355</v>
      </c>
      <c r="I353" s="9" t="s">
        <v>94</v>
      </c>
      <c r="J353" s="9"/>
      <c r="K353" s="8" t="s">
        <v>1432</v>
      </c>
      <c r="L353" s="9" t="str">
        <f aca="false">"https://www.openstreetmap.org/?mlat="&amp;MID(A353,1,9)&amp;"&amp;mlon="&amp;MID(B353,1,8)&amp;"#map=18/"&amp;MID(A353,1,9)&amp;"/"&amp;MID(B353,1,8)</f>
        <v>https://www.openstreetmap.org/?mlat=53.077384&amp;mlon=8.941729#map=18/53.077384/8.941729</v>
      </c>
      <c r="M353" s="9" t="str">
        <f aca="false">"https://opentopomap.org/#marker=17/"&amp;MID(A353,1,9)&amp;"/"&amp;MID(B353,1,8)</f>
        <v>https://opentopomap.org/#marker=17/53.077384/8.941729</v>
      </c>
    </row>
    <row r="354" customFormat="false" ht="14.15" hidden="false" customHeight="true" outlineLevel="0" collapsed="false">
      <c r="A354" s="8" t="s">
        <v>1402</v>
      </c>
      <c r="B354" s="8" t="s">
        <v>1403</v>
      </c>
      <c r="C354" s="15" t="s">
        <v>1404</v>
      </c>
      <c r="D354" s="9" t="str">
        <f aca="false">"Rockwinkel "&amp;F354</f>
        <v>Rockwinkel 40C</v>
      </c>
      <c r="E354" s="9" t="str">
        <f aca="false">G354&amp;", "&amp;H354&amp;", "&amp;I354</f>
        <v>Meier, Joh., Zimmermann</v>
      </c>
      <c r="F354" s="16" t="s">
        <v>1405</v>
      </c>
      <c r="G354" s="9" t="s">
        <v>748</v>
      </c>
      <c r="H354" s="9" t="s">
        <v>143</v>
      </c>
      <c r="I354" s="9" t="s">
        <v>137</v>
      </c>
      <c r="J354" s="9"/>
      <c r="K354" s="8" t="s">
        <v>1406</v>
      </c>
      <c r="L354" s="9" t="str">
        <f aca="false">"https://www.openstreetmap.org/?mlat="&amp;MID(A354,1,9)&amp;"&amp;mlon="&amp;MID(B354,1,8)&amp;"#map=18/"&amp;MID(A354,1,9)&amp;"/"&amp;MID(B354,1,8)</f>
        <v>https://www.openstreetmap.org/?mlat=53.06038&amp;mlon=8.92196#map=18/53.06038/8.92196</v>
      </c>
      <c r="M354" s="9" t="str">
        <f aca="false">"https://opentopomap.org/#marker=17/"&amp;MID(A354,1,9)&amp;"/"&amp;MID(B354,1,8)</f>
        <v>https://opentopomap.org/#marker=17/53.06038/8.92196</v>
      </c>
    </row>
    <row r="355" customFormat="false" ht="14.15" hidden="false" customHeight="true" outlineLevel="0" collapsed="false">
      <c r="A355" s="8" t="s">
        <v>1081</v>
      </c>
      <c r="B355" s="8" t="s">
        <v>1082</v>
      </c>
      <c r="C355" s="15" t="s">
        <v>1083</v>
      </c>
      <c r="D355" s="9" t="str">
        <f aca="false">"Rockwinkel "&amp;F355</f>
        <v>Rockwinkel 7c</v>
      </c>
      <c r="E355" s="9" t="str">
        <f aca="false">G355&amp;", "&amp;H355&amp;", "&amp;I355</f>
        <v>Meierdierks, Christian, Wegaufseher</v>
      </c>
      <c r="F355" s="16" t="s">
        <v>1084</v>
      </c>
      <c r="G355" s="9" t="s">
        <v>101</v>
      </c>
      <c r="H355" s="9" t="s">
        <v>157</v>
      </c>
      <c r="I355" s="9" t="s">
        <v>1085</v>
      </c>
      <c r="J355" s="9"/>
      <c r="K355" s="8" t="s">
        <v>1086</v>
      </c>
      <c r="L355" s="9" t="str">
        <f aca="false">"https://www.openstreetmap.org/?mlat="&amp;MID(A355,1,9)&amp;"&amp;mlon="&amp;MID(B355,1,8)&amp;"#map=18/"&amp;MID(A355,1,9)&amp;"/"&amp;MID(B355,1,8)</f>
        <v>https://www.openstreetmap.org/?mlat=53.09078&amp;mlon=8.92392#map=18/53.09078/8.92392</v>
      </c>
      <c r="M355" s="9" t="str">
        <f aca="false">"https://opentopomap.org/#marker=17/"&amp;MID(A355,1,9)&amp;"/"&amp;MID(B355,1,8)</f>
        <v>https://opentopomap.org/#marker=17/53.09078/8.92392</v>
      </c>
    </row>
    <row r="356" customFormat="false" ht="14.15" hidden="false" customHeight="true" outlineLevel="0" collapsed="false">
      <c r="A356" s="8" t="s">
        <v>1778</v>
      </c>
      <c r="B356" s="8" t="s">
        <v>1779</v>
      </c>
      <c r="C356" s="15" t="s">
        <v>1780</v>
      </c>
      <c r="D356" s="9" t="str">
        <f aca="false">"Rockwinkel "&amp;F356</f>
        <v>Rockwinkel 83a</v>
      </c>
      <c r="E356" s="9" t="str">
        <f aca="false">G356&amp;", "&amp;H356&amp;", "&amp;I356</f>
        <v>Meierdierks, Friedr., Arbeiter</v>
      </c>
      <c r="F356" s="16" t="s">
        <v>1781</v>
      </c>
      <c r="G356" s="9" t="s">
        <v>101</v>
      </c>
      <c r="H356" s="9" t="s">
        <v>483</v>
      </c>
      <c r="I356" s="9" t="s">
        <v>94</v>
      </c>
      <c r="J356" s="9"/>
      <c r="K356" s="8" t="s">
        <v>1782</v>
      </c>
      <c r="L356" s="9" t="str">
        <f aca="false">"https://www.openstreetmap.org/?mlat="&amp;MID(A356,1,9)&amp;"&amp;mlon="&amp;MID(B356,1,8)&amp;"#map=18/"&amp;MID(A356,1,9)&amp;"/"&amp;MID(B356,1,8)</f>
        <v>https://www.openstreetmap.org/?mlat=53.084985&amp;mlon=8.939482#map=18/53.084985/8.939482</v>
      </c>
      <c r="M356" s="9" t="str">
        <f aca="false">"https://opentopomap.org/#marker=17/"&amp;MID(A356,1,9)&amp;"/"&amp;MID(B356,1,8)</f>
        <v>https://opentopomap.org/#marker=17/53.084985/8.939482</v>
      </c>
    </row>
    <row r="357" customFormat="false" ht="14.15" hidden="false" customHeight="true" outlineLevel="0" collapsed="false">
      <c r="A357" s="8" t="s">
        <v>97</v>
      </c>
      <c r="B357" s="8" t="s">
        <v>98</v>
      </c>
      <c r="C357" s="15" t="s">
        <v>99</v>
      </c>
      <c r="D357" s="9" t="str">
        <f aca="false">"Oberneuland "&amp;F357</f>
        <v>Oberneuland 1a</v>
      </c>
      <c r="E357" s="9" t="str">
        <f aca="false">G357&amp;", "&amp;H357&amp;", "&amp;I357</f>
        <v>Meierdierks, Heinr., Arbeiter</v>
      </c>
      <c r="F357" s="16" t="s">
        <v>100</v>
      </c>
      <c r="G357" s="9" t="s">
        <v>101</v>
      </c>
      <c r="H357" s="9" t="s">
        <v>102</v>
      </c>
      <c r="I357" s="9" t="s">
        <v>94</v>
      </c>
      <c r="J357" s="9"/>
      <c r="K357" s="8" t="s">
        <v>103</v>
      </c>
      <c r="L357" s="9" t="str">
        <f aca="false">"https://www.openstreetmap.org/?mlat="&amp;MID(A357,1,9)&amp;"&amp;mlon="&amp;MID(B357,1,8)&amp;"#map=18/"&amp;MID(A357,1,9)&amp;"/"&amp;MID(B357,1,8)</f>
        <v>https://www.openstreetmap.org/?mlat=53.10642&amp;mlon=8.90091#map=18/53.10642/8.90091</v>
      </c>
      <c r="M357" s="9" t="str">
        <f aca="false">"https://opentopomap.org/#marker=17/"&amp;MID(A357,1,9)&amp;"/"&amp;MID(B357,1,8)</f>
        <v>https://opentopomap.org/#marker=17/53.10642/8.90091</v>
      </c>
    </row>
    <row r="358" customFormat="false" ht="14.15" hidden="false" customHeight="true" outlineLevel="0" collapsed="false">
      <c r="A358" s="8" t="s">
        <v>1163</v>
      </c>
      <c r="B358" s="8" t="s">
        <v>1164</v>
      </c>
      <c r="C358" s="15" t="s">
        <v>1165</v>
      </c>
      <c r="D358" s="9" t="str">
        <f aca="false">"Rockwinkel "&amp;F358</f>
        <v>Rockwinkel 14a</v>
      </c>
      <c r="E358" s="9" t="str">
        <f aca="false">G358&amp;", "&amp;H358&amp;", "&amp;I358</f>
        <v>Meierdierks, Joh., Landmann</v>
      </c>
      <c r="F358" s="16" t="s">
        <v>1166</v>
      </c>
      <c r="G358" s="9" t="s">
        <v>101</v>
      </c>
      <c r="H358" s="9" t="s">
        <v>143</v>
      </c>
      <c r="I358" s="9" t="s">
        <v>164</v>
      </c>
      <c r="J358" s="9"/>
      <c r="K358" s="8" t="s">
        <v>1167</v>
      </c>
      <c r="L358" s="9" t="str">
        <f aca="false">"https://www.openstreetmap.org/?mlat="&amp;MID(A358,1,9)&amp;"&amp;mlon="&amp;MID(B358,1,8)&amp;"#map=18/"&amp;MID(A358,1,9)&amp;"/"&amp;MID(B358,1,8)</f>
        <v>https://www.openstreetmap.org/?mlat=53.08585&amp;mlon=8.92857#map=18/53.08585/8.92857</v>
      </c>
      <c r="M358" s="9" t="str">
        <f aca="false">"https://opentopomap.org/#marker=17/"&amp;MID(A358,1,9)&amp;"/"&amp;MID(B358,1,8)</f>
        <v>https://opentopomap.org/#marker=17/53.08585/8.92857</v>
      </c>
    </row>
    <row r="359" customFormat="false" ht="14.15" hidden="false" customHeight="true" outlineLevel="0" collapsed="false">
      <c r="A359" s="8" t="s">
        <v>715</v>
      </c>
      <c r="B359" s="8" t="s">
        <v>716</v>
      </c>
      <c r="C359" s="15" t="s">
        <v>717</v>
      </c>
      <c r="D359" s="9" t="str">
        <f aca="false">"Oberneuland "&amp;F359</f>
        <v>Oberneuland 69</v>
      </c>
      <c r="E359" s="9" t="str">
        <f aca="false">G359&amp;", "&amp;H359&amp;", "&amp;I359&amp;", "&amp;J359</f>
        <v>Menke, Diedr., Wwe., Kolonialwarenhdlg.</v>
      </c>
      <c r="F359" s="16" t="n">
        <v>69</v>
      </c>
      <c r="G359" s="9" t="s">
        <v>718</v>
      </c>
      <c r="H359" s="9" t="s">
        <v>96</v>
      </c>
      <c r="I359" s="9" t="s">
        <v>91</v>
      </c>
      <c r="J359" s="9" t="s">
        <v>719</v>
      </c>
      <c r="K359" s="8" t="s">
        <v>720</v>
      </c>
      <c r="L359" s="9" t="str">
        <f aca="false">"https://www.openstreetmap.org/?mlat="&amp;MID(A359,1,9)&amp;"&amp;mlon="&amp;MID(B359,1,8)&amp;"#map=18/"&amp;MID(A359,1,9)&amp;"/"&amp;MID(B359,1,8)</f>
        <v>https://www.openstreetmap.org/?mlat=53.086413&amp;mlon=8.944149#map=18/53.086413/8.944149</v>
      </c>
      <c r="M359" s="9" t="str">
        <f aca="false">"https://opentopomap.org/#marker=17/"&amp;MID(A359,1,9)&amp;"/"&amp;MID(B359,1,8)</f>
        <v>https://opentopomap.org/#marker=17/53.086413/8.944149</v>
      </c>
    </row>
    <row r="360" customFormat="false" ht="14.15" hidden="false" customHeight="true" outlineLevel="0" collapsed="false">
      <c r="A360" s="8" t="s">
        <v>715</v>
      </c>
      <c r="B360" s="8" t="s">
        <v>716</v>
      </c>
      <c r="C360" s="15" t="s">
        <v>717</v>
      </c>
      <c r="D360" s="9" t="str">
        <f aca="false">"Oberneuland "&amp;F360</f>
        <v>Oberneuland 69</v>
      </c>
      <c r="E360" s="9" t="str">
        <f aca="false">G360&amp;", "&amp;H360&amp;", "&amp;I360&amp;", "&amp;J360</f>
        <v>Menke, Ferd., Landmann, Zigarrenhandlung</v>
      </c>
      <c r="F360" s="16" t="n">
        <v>69</v>
      </c>
      <c r="G360" s="9" t="s">
        <v>718</v>
      </c>
      <c r="H360" s="9" t="s">
        <v>721</v>
      </c>
      <c r="I360" s="9" t="s">
        <v>164</v>
      </c>
      <c r="J360" s="9" t="s">
        <v>722</v>
      </c>
      <c r="K360" s="8" t="s">
        <v>720</v>
      </c>
      <c r="L360" s="9" t="str">
        <f aca="false">"https://www.openstreetmap.org/?mlat="&amp;MID(A360,1,9)&amp;"&amp;mlon="&amp;MID(B360,1,8)&amp;"#map=18/"&amp;MID(A360,1,9)&amp;"/"&amp;MID(B360,1,8)</f>
        <v>https://www.openstreetmap.org/?mlat=53.086413&amp;mlon=8.944149#map=18/53.086413/8.944149</v>
      </c>
      <c r="M360" s="9" t="str">
        <f aca="false">"https://opentopomap.org/#marker=17/"&amp;MID(A360,1,9)&amp;"/"&amp;MID(B360,1,8)</f>
        <v>https://opentopomap.org/#marker=17/53.086413/8.944149</v>
      </c>
    </row>
    <row r="361" customFormat="false" ht="14.15" hidden="false" customHeight="true" outlineLevel="0" collapsed="false">
      <c r="A361" s="8" t="s">
        <v>1809</v>
      </c>
      <c r="B361" s="8" t="s">
        <v>1810</v>
      </c>
      <c r="C361" s="15" t="s">
        <v>1811</v>
      </c>
      <c r="D361" s="9" t="str">
        <f aca="false">"Rockwinkel "&amp;F361</f>
        <v>Rockwinkel 84</v>
      </c>
      <c r="E361" s="9" t="str">
        <f aca="false">G361&amp;", "&amp;H361&amp;", "&amp;I361</f>
        <v>Menke, Wilh., Landmann</v>
      </c>
      <c r="F361" s="16" t="n">
        <v>84</v>
      </c>
      <c r="G361" s="9" t="s">
        <v>718</v>
      </c>
      <c r="H361" s="9" t="s">
        <v>216</v>
      </c>
      <c r="I361" s="9" t="s">
        <v>164</v>
      </c>
      <c r="J361" s="9"/>
      <c r="K361" s="8" t="s">
        <v>1812</v>
      </c>
      <c r="L361" s="9" t="str">
        <f aca="false">"https://www.openstreetmap.org/?mlat="&amp;MID(A361,1,9)&amp;"&amp;mlon="&amp;MID(B361,1,8)&amp;"#map=18/"&amp;MID(A361,1,9)&amp;"/"&amp;MID(B361,1,8)</f>
        <v>https://www.openstreetmap.org/?mlat=53.08487&amp;mlon=8.93628#map=18/53.08487/8.93628</v>
      </c>
      <c r="M361" s="9" t="str">
        <f aca="false">"https://opentopomap.org/#marker=17/"&amp;MID(A361,1,9)&amp;"/"&amp;MID(B361,1,8)</f>
        <v>https://opentopomap.org/#marker=17/53.08487/8.93628</v>
      </c>
    </row>
    <row r="362" customFormat="false" ht="14.15" hidden="false" customHeight="true" outlineLevel="0" collapsed="false">
      <c r="A362" s="8" t="s">
        <v>837</v>
      </c>
      <c r="B362" s="8" t="s">
        <v>838</v>
      </c>
      <c r="C362" s="15" t="s">
        <v>839</v>
      </c>
      <c r="D362" s="9" t="str">
        <f aca="false">"Oberneuland "&amp;F362</f>
        <v>Oberneuland 87b</v>
      </c>
      <c r="E362" s="9" t="str">
        <f aca="false">G362&amp;", "&amp;H362&amp;", "&amp;I362</f>
        <v>Meyer, Alb., Tischler</v>
      </c>
      <c r="F362" s="16" t="s">
        <v>840</v>
      </c>
      <c r="G362" s="9" t="s">
        <v>241</v>
      </c>
      <c r="H362" s="9" t="s">
        <v>841</v>
      </c>
      <c r="I362" s="9" t="s">
        <v>835</v>
      </c>
      <c r="J362" s="9"/>
      <c r="K362" s="8" t="s">
        <v>842</v>
      </c>
      <c r="L362" s="9" t="str">
        <f aca="false">"https://www.openstreetmap.org/?mlat="&amp;MID(A362,1,9)&amp;"&amp;mlon="&amp;MID(B362,1,8)&amp;"#map=18/"&amp;MID(A362,1,9)&amp;"/"&amp;MID(B362,1,8)</f>
        <v>https://www.openstreetmap.org/?mlat=53.09643&amp;mlon=8.947684#map=18/53.09643/8.947684</v>
      </c>
      <c r="M362" s="9" t="str">
        <f aca="false">"https://opentopomap.org/#marker=17/"&amp;MID(A362,1,9)&amp;"/"&amp;MID(B362,1,8)</f>
        <v>https://opentopomap.org/#marker=17/53.09643/8.947684</v>
      </c>
    </row>
    <row r="363" customFormat="false" ht="14.15" hidden="false" customHeight="true" outlineLevel="0" collapsed="false">
      <c r="A363" s="8" t="s">
        <v>852</v>
      </c>
      <c r="B363" s="8" t="s">
        <v>853</v>
      </c>
      <c r="C363" s="15" t="s">
        <v>854</v>
      </c>
      <c r="D363" s="9" t="str">
        <f aca="false">"Oberneuland "&amp;F363</f>
        <v>Oberneuland 88</v>
      </c>
      <c r="E363" s="9" t="str">
        <f aca="false">G363&amp;", "&amp;H363&amp;", "&amp;I363</f>
        <v>Meyer, Arnold, Arbeiter</v>
      </c>
      <c r="F363" s="16" t="n">
        <v>88</v>
      </c>
      <c r="G363" s="9" t="s">
        <v>241</v>
      </c>
      <c r="H363" s="9" t="s">
        <v>820</v>
      </c>
      <c r="I363" s="9" t="s">
        <v>94</v>
      </c>
      <c r="J363" s="9"/>
      <c r="K363" s="8" t="s">
        <v>855</v>
      </c>
      <c r="L363" s="9" t="str">
        <f aca="false">"https://www.openstreetmap.org/?mlat="&amp;MID(A363,1,9)&amp;"&amp;mlon="&amp;MID(B363,1,8)&amp;"#map=18/"&amp;MID(A363,1,9)&amp;"/"&amp;MID(B363,1,8)</f>
        <v>https://www.openstreetmap.org/?mlat=53.097077&amp;mlon=8.947663#map=18/53.097077/8.947663</v>
      </c>
      <c r="M363" s="9" t="str">
        <f aca="false">"https://opentopomap.org/#marker=17/"&amp;MID(A363,1,9)&amp;"/"&amp;MID(B363,1,8)</f>
        <v>https://opentopomap.org/#marker=17/53.097077/8.947663</v>
      </c>
    </row>
    <row r="364" customFormat="false" ht="14.15" hidden="false" customHeight="true" outlineLevel="0" collapsed="false">
      <c r="A364" s="8" t="s">
        <v>827</v>
      </c>
      <c r="B364" s="8" t="s">
        <v>828</v>
      </c>
      <c r="C364" s="15" t="s">
        <v>829</v>
      </c>
      <c r="D364" s="9" t="str">
        <f aca="false">"Oberneuland "&amp;F364</f>
        <v>Oberneuland 87</v>
      </c>
      <c r="E364" s="9" t="str">
        <f aca="false">G364&amp;", "&amp;H364&amp;", "&amp;I364</f>
        <v>Meyer, Carl, Landmann</v>
      </c>
      <c r="F364" s="16" t="n">
        <v>87</v>
      </c>
      <c r="G364" s="9" t="s">
        <v>241</v>
      </c>
      <c r="H364" s="9" t="s">
        <v>235</v>
      </c>
      <c r="I364" s="9" t="s">
        <v>164</v>
      </c>
      <c r="J364" s="9"/>
      <c r="K364" s="8" t="s">
        <v>830</v>
      </c>
      <c r="L364" s="9" t="str">
        <f aca="false">"https://www.openstreetmap.org/?mlat="&amp;MID(A364,1,9)&amp;"&amp;mlon="&amp;MID(B364,1,8)&amp;"#map=18/"&amp;MID(A364,1,9)&amp;"/"&amp;MID(B364,1,8)</f>
        <v>https://www.openstreetmap.org/?mlat=53.096198&amp;mlon=8.948422#map=18/53.096198/8.948422</v>
      </c>
      <c r="M364" s="9" t="str">
        <f aca="false">"https://opentopomap.org/#marker=17/"&amp;MID(A364,1,9)&amp;"/"&amp;MID(B364,1,8)</f>
        <v>https://opentopomap.org/#marker=17/53.096198/8.948422</v>
      </c>
    </row>
    <row r="365" customFormat="false" ht="14.15" hidden="false" customHeight="true" outlineLevel="0" collapsed="false">
      <c r="A365" s="8" t="s">
        <v>1492</v>
      </c>
      <c r="B365" s="8" t="s">
        <v>1493</v>
      </c>
      <c r="C365" s="15" t="s">
        <v>1494</v>
      </c>
      <c r="D365" s="9" t="str">
        <f aca="false">"Rockwinkel "&amp;F365</f>
        <v>Rockwinkel 53</v>
      </c>
      <c r="E365" s="9" t="str">
        <f aca="false">G365&amp;", "&amp;H365&amp;", "&amp;I365</f>
        <v>Meyer, Carsten, Landmann</v>
      </c>
      <c r="F365" s="16" t="n">
        <v>53</v>
      </c>
      <c r="G365" s="9" t="s">
        <v>241</v>
      </c>
      <c r="H365" s="9" t="s">
        <v>1495</v>
      </c>
      <c r="I365" s="9" t="s">
        <v>164</v>
      </c>
      <c r="J365" s="9"/>
      <c r="K365" s="8" t="s">
        <v>1496</v>
      </c>
      <c r="L365" s="9" t="str">
        <f aca="false">"https://www.openstreetmap.org/?mlat="&amp;MID(A365,1,9)&amp;"&amp;mlon="&amp;MID(B365,1,8)&amp;"#map=18/"&amp;MID(A365,1,9)&amp;"/"&amp;MID(B365,1,8)</f>
        <v>https://www.openstreetmap.org/?mlat=53.08146&amp;mlon=8.94137#map=18/53.08146/8.94137</v>
      </c>
      <c r="M365" s="9" t="str">
        <f aca="false">"https://opentopomap.org/#marker=17/"&amp;MID(A365,1,9)&amp;"/"&amp;MID(B365,1,8)</f>
        <v>https://opentopomap.org/#marker=17/53.08146/8.94137</v>
      </c>
    </row>
    <row r="366" customFormat="false" ht="14.15" hidden="false" customHeight="true" outlineLevel="0" collapsed="false">
      <c r="A366" s="8" t="s">
        <v>1276</v>
      </c>
      <c r="B366" s="8" t="s">
        <v>1277</v>
      </c>
      <c r="C366" s="15" t="s">
        <v>1278</v>
      </c>
      <c r="D366" s="9" t="str">
        <f aca="false">"Rockwinkel "&amp;F366</f>
        <v>Rockwinkel 25c</v>
      </c>
      <c r="E366" s="9" t="str">
        <f aca="false">G366&amp;", "&amp;H366&amp;", "&amp;I366</f>
        <v>Meyer, Chr., Arbeiter</v>
      </c>
      <c r="F366" s="16" t="s">
        <v>1279</v>
      </c>
      <c r="G366" s="9" t="s">
        <v>241</v>
      </c>
      <c r="H366" s="9" t="s">
        <v>242</v>
      </c>
      <c r="I366" s="9" t="s">
        <v>94</v>
      </c>
      <c r="J366" s="9"/>
      <c r="K366" s="8" t="s">
        <v>1280</v>
      </c>
      <c r="L366" s="9" t="str">
        <f aca="false">"https://www.openstreetmap.org/?mlat="&amp;MID(A366,1,9)&amp;"&amp;mlon="&amp;MID(B366,1,8)&amp;"#map=18/"&amp;MID(A366,1,9)&amp;"/"&amp;MID(B366,1,8)</f>
        <v>https://www.openstreetmap.org/?mlat=53.079918&amp;mlon=8.931554#map=18/53.079918/8.931554</v>
      </c>
      <c r="M366" s="9" t="str">
        <f aca="false">"https://opentopomap.org/#marker=17/"&amp;MID(A366,1,9)&amp;"/"&amp;MID(B366,1,8)</f>
        <v>https://opentopomap.org/#marker=17/53.079918/8.931554</v>
      </c>
    </row>
    <row r="367" customFormat="false" ht="14.15" hidden="false" customHeight="true" outlineLevel="0" collapsed="false">
      <c r="A367" s="8" t="s">
        <v>238</v>
      </c>
      <c r="B367" s="8" t="s">
        <v>239</v>
      </c>
      <c r="C367" s="15" t="s">
        <v>240</v>
      </c>
      <c r="D367" s="9" t="str">
        <f aca="false">"Oberneuland "&amp;F367</f>
        <v>Oberneuland 13</v>
      </c>
      <c r="E367" s="9" t="str">
        <f aca="false">G367&amp;", "&amp;H367&amp;", "&amp;I367</f>
        <v>Meyer, Chr., Landwirtschaftsgehülfe</v>
      </c>
      <c r="F367" s="16" t="n">
        <v>13</v>
      </c>
      <c r="G367" s="9" t="s">
        <v>241</v>
      </c>
      <c r="H367" s="9" t="s">
        <v>242</v>
      </c>
      <c r="I367" s="9" t="s">
        <v>243</v>
      </c>
      <c r="J367" s="9"/>
      <c r="K367" s="8" t="s">
        <v>244</v>
      </c>
      <c r="L367" s="9" t="str">
        <f aca="false">"https://www.openstreetmap.org/?mlat="&amp;MID(A367,1,9)&amp;"&amp;mlon="&amp;MID(B367,1,8)&amp;"#map=18/"&amp;MID(A367,1,9)&amp;"/"&amp;MID(B367,1,8)</f>
        <v>https://www.openstreetmap.org/?mlat=53.10325&amp;mlon=8.910045#map=18/53.10325/8.910045</v>
      </c>
      <c r="M367" s="9" t="str">
        <f aca="false">"https://opentopomap.org/#marker=17/"&amp;MID(A367,1,9)&amp;"/"&amp;MID(B367,1,8)</f>
        <v>https://opentopomap.org/#marker=17/53.10325/8.910045</v>
      </c>
    </row>
    <row r="368" customFormat="false" ht="14.15" hidden="false" customHeight="true" outlineLevel="0" collapsed="false">
      <c r="A368" s="8" t="s">
        <v>271</v>
      </c>
      <c r="B368" s="8" t="s">
        <v>272</v>
      </c>
      <c r="C368" s="15" t="s">
        <v>273</v>
      </c>
      <c r="D368" s="9" t="str">
        <f aca="false">"Oberneuland "&amp;F368</f>
        <v>Oberneuland 16a</v>
      </c>
      <c r="E368" s="9" t="str">
        <f aca="false">G368&amp;", "&amp;H368&amp;", "&amp;I368</f>
        <v>Meyer, Franz, Arbeiter</v>
      </c>
      <c r="F368" s="16" t="s">
        <v>274</v>
      </c>
      <c r="G368" s="9" t="s">
        <v>241</v>
      </c>
      <c r="H368" s="9" t="s">
        <v>275</v>
      </c>
      <c r="I368" s="9" t="s">
        <v>94</v>
      </c>
      <c r="J368" s="9"/>
      <c r="K368" s="8" t="s">
        <v>276</v>
      </c>
      <c r="L368" s="9" t="str">
        <f aca="false">"https://www.openstreetmap.org/?mlat="&amp;MID(A368,1,9)&amp;"&amp;mlon="&amp;MID(B368,1,8)&amp;"#map=18/"&amp;MID(A368,1,9)&amp;"/"&amp;MID(B368,1,8)</f>
        <v>https://www.openstreetmap.org/?mlat=53.103722&amp;mlon=8.917319#map=18/53.103722/8.917319</v>
      </c>
      <c r="M368" s="9" t="str">
        <f aca="false">"https://opentopomap.org/#marker=17/"&amp;MID(A368,1,9)&amp;"/"&amp;MID(B368,1,8)</f>
        <v>https://opentopomap.org/#marker=17/53.103722/8.917319</v>
      </c>
    </row>
    <row r="369" customFormat="false" ht="14.15" hidden="false" customHeight="true" outlineLevel="0" collapsed="false">
      <c r="A369" s="8" t="s">
        <v>852</v>
      </c>
      <c r="B369" s="8" t="s">
        <v>853</v>
      </c>
      <c r="C369" s="15" t="s">
        <v>854</v>
      </c>
      <c r="D369" s="9" t="str">
        <f aca="false">"Oberneuland "&amp;F369</f>
        <v>Oberneuland 88</v>
      </c>
      <c r="E369" s="9" t="str">
        <f aca="false">G369&amp;", "&amp;H369&amp;", "&amp;I369</f>
        <v>Meyer, Friedr., Wwe.</v>
      </c>
      <c r="F369" s="16" t="n">
        <v>88</v>
      </c>
      <c r="G369" s="9" t="s">
        <v>241</v>
      </c>
      <c r="H369" s="9" t="s">
        <v>483</v>
      </c>
      <c r="I369" s="9" t="s">
        <v>91</v>
      </c>
      <c r="J369" s="9"/>
      <c r="K369" s="8" t="s">
        <v>855</v>
      </c>
      <c r="L369" s="9" t="str">
        <f aca="false">"https://www.openstreetmap.org/?mlat="&amp;MID(A369,1,9)&amp;"&amp;mlon="&amp;MID(B369,1,8)&amp;"#map=18/"&amp;MID(A369,1,9)&amp;"/"&amp;MID(B369,1,8)</f>
        <v>https://www.openstreetmap.org/?mlat=53.097077&amp;mlon=8.947663#map=18/53.097077/8.947663</v>
      </c>
      <c r="M369" s="9" t="str">
        <f aca="false">"https://opentopomap.org/#marker=17/"&amp;MID(A369,1,9)&amp;"/"&amp;MID(B369,1,8)</f>
        <v>https://opentopomap.org/#marker=17/53.097077/8.947663</v>
      </c>
    </row>
    <row r="370" customFormat="false" ht="14.15" hidden="false" customHeight="true" outlineLevel="0" collapsed="false">
      <c r="A370" s="8" t="s">
        <v>1686</v>
      </c>
      <c r="B370" s="8" t="s">
        <v>1687</v>
      </c>
      <c r="C370" s="15" t="s">
        <v>1688</v>
      </c>
      <c r="D370" s="9" t="str">
        <f aca="false">"Rockwinkel "&amp;F370</f>
        <v>Rockwinkel 76</v>
      </c>
      <c r="E370" s="9" t="str">
        <f aca="false">G370&amp;", "&amp;H370&amp;", "&amp;I370</f>
        <v>Meyer, H., Arbeiter</v>
      </c>
      <c r="F370" s="16" t="n">
        <v>76</v>
      </c>
      <c r="G370" s="9" t="s">
        <v>241</v>
      </c>
      <c r="H370" s="9" t="s">
        <v>109</v>
      </c>
      <c r="I370" s="9" t="s">
        <v>94</v>
      </c>
      <c r="J370" s="9"/>
      <c r="K370" s="8" t="s">
        <v>1689</v>
      </c>
      <c r="L370" s="9" t="str">
        <f aca="false">"https://www.openstreetmap.org/?mlat="&amp;MID(A370,1,9)&amp;"&amp;mlon="&amp;MID(B370,1,8)&amp;"#map=18/"&amp;MID(A370,1,9)&amp;"/"&amp;MID(B370,1,8)</f>
        <v>https://www.openstreetmap.org/?mlat=53.083751&amp;mlon=8.941348#map=18/53.083751/8.941348</v>
      </c>
      <c r="M370" s="9" t="str">
        <f aca="false">"https://opentopomap.org/#marker=17/"&amp;MID(A370,1,9)&amp;"/"&amp;MID(B370,1,8)</f>
        <v>https://opentopomap.org/#marker=17/53.083751/8.941348</v>
      </c>
    </row>
    <row r="371" customFormat="false" ht="14.15" hidden="false" customHeight="true" outlineLevel="0" collapsed="false">
      <c r="A371" s="8" t="s">
        <v>660</v>
      </c>
      <c r="B371" s="8" t="s">
        <v>661</v>
      </c>
      <c r="C371" s="15" t="s">
        <v>662</v>
      </c>
      <c r="D371" s="9" t="str">
        <f aca="false">"Oberneuland "&amp;F371</f>
        <v>Oberneuland 61</v>
      </c>
      <c r="E371" s="9" t="str">
        <f aca="false">G371&amp;", "&amp;H371&amp;", "&amp;J371</f>
        <v>Meyer, Herm., Wirtschaft</v>
      </c>
      <c r="F371" s="16" t="n">
        <v>61</v>
      </c>
      <c r="G371" s="9" t="s">
        <v>241</v>
      </c>
      <c r="H371" s="9" t="s">
        <v>409</v>
      </c>
      <c r="I371" s="9" t="s">
        <v>217</v>
      </c>
      <c r="J371" s="9" t="s">
        <v>663</v>
      </c>
      <c r="K371" s="8" t="s">
        <v>664</v>
      </c>
      <c r="L371" s="9" t="str">
        <f aca="false">"https://www.openstreetmap.org/?mlat="&amp;MID(A371,1,9)&amp;"&amp;mlon="&amp;MID(B371,1,8)&amp;"#map=18/"&amp;MID(A371,1,9)&amp;"/"&amp;MID(B371,1,8)</f>
        <v>https://www.openstreetmap.org/?mlat=53.086885&amp;mlon=8.942697#map=18/53.086885/8.942697</v>
      </c>
      <c r="M371" s="9" t="str">
        <f aca="false">"https://opentopomap.org/#marker=17/"&amp;MID(A371,1,9)&amp;"/"&amp;MID(B371,1,8)</f>
        <v>https://opentopomap.org/#marker=17/53.086885/8.942697</v>
      </c>
    </row>
    <row r="372" customFormat="false" ht="14.15" hidden="false" customHeight="true" outlineLevel="0" collapsed="false">
      <c r="A372" s="8" t="s">
        <v>2330</v>
      </c>
      <c r="B372" s="8" t="s">
        <v>2331</v>
      </c>
      <c r="C372" s="15" t="s">
        <v>2332</v>
      </c>
      <c r="D372" s="9" t="str">
        <f aca="false">"Rockwinkel "&amp;F372</f>
        <v>Rockwinkel 131</v>
      </c>
      <c r="E372" s="9" t="str">
        <f aca="false">G372&amp;", "&amp;H372&amp;", "&amp;I372</f>
        <v>Meyer, Joh., Arbeiter</v>
      </c>
      <c r="F372" s="16" t="n">
        <v>131</v>
      </c>
      <c r="G372" s="9" t="s">
        <v>241</v>
      </c>
      <c r="H372" s="9" t="s">
        <v>143</v>
      </c>
      <c r="I372" s="9" t="s">
        <v>94</v>
      </c>
      <c r="J372" s="9"/>
      <c r="K372" s="8" t="s">
        <v>2334</v>
      </c>
      <c r="L372" s="9" t="str">
        <f aca="false">"https://www.openstreetmap.org/?mlat="&amp;MID(A372,1,9)&amp;"&amp;mlon="&amp;MID(B372,1,8)&amp;"#map=18/"&amp;MID(A372,1,9)&amp;"/"&amp;MID(B372,1,8)</f>
        <v>https://www.openstreetmap.org/?mlat=53.100833&amp;mlon=8.902175#map=18/53.100833/8.902175</v>
      </c>
      <c r="M372" s="9" t="str">
        <f aca="false">"https://opentopomap.org/#marker=17/"&amp;MID(A372,1,9)&amp;"/"&amp;MID(B372,1,8)</f>
        <v>https://opentopomap.org/#marker=17/53.100833/8.902175</v>
      </c>
    </row>
    <row r="373" customFormat="false" ht="14.15" hidden="false" customHeight="true" outlineLevel="0" collapsed="false">
      <c r="A373" s="8" t="s">
        <v>1492</v>
      </c>
      <c r="B373" s="8" t="s">
        <v>1493</v>
      </c>
      <c r="C373" s="15" t="s">
        <v>1494</v>
      </c>
      <c r="D373" s="9" t="str">
        <f aca="false">"Rockwinkel "&amp;F373</f>
        <v>Rockwinkel 53</v>
      </c>
      <c r="E373" s="9" t="str">
        <f aca="false">G373&amp;", "&amp;H373&amp;", "&amp;I373</f>
        <v>Meyer, Joh., Landmann</v>
      </c>
      <c r="F373" s="16" t="n">
        <v>53</v>
      </c>
      <c r="G373" s="9" t="s">
        <v>241</v>
      </c>
      <c r="H373" s="9" t="s">
        <v>143</v>
      </c>
      <c r="I373" s="9" t="s">
        <v>164</v>
      </c>
      <c r="J373" s="9"/>
      <c r="K373" s="8" t="s">
        <v>1496</v>
      </c>
      <c r="L373" s="9" t="str">
        <f aca="false">"https://www.openstreetmap.org/?mlat="&amp;MID(A373,1,9)&amp;"&amp;mlon="&amp;MID(B373,1,8)&amp;"#map=18/"&amp;MID(A373,1,9)&amp;"/"&amp;MID(B373,1,8)</f>
        <v>https://www.openstreetmap.org/?mlat=53.08146&amp;mlon=8.94137#map=18/53.08146/8.94137</v>
      </c>
      <c r="M373" s="9" t="str">
        <f aca="false">"https://opentopomap.org/#marker=17/"&amp;MID(A373,1,9)&amp;"/"&amp;MID(B373,1,8)</f>
        <v>https://opentopomap.org/#marker=17/53.08146/8.94137</v>
      </c>
    </row>
    <row r="374" customFormat="false" ht="14.15" hidden="false" customHeight="true" outlineLevel="0" collapsed="false">
      <c r="A374" s="8" t="s">
        <v>449</v>
      </c>
      <c r="B374" s="8" t="s">
        <v>450</v>
      </c>
      <c r="C374" s="15" t="s">
        <v>451</v>
      </c>
      <c r="D374" s="9" t="str">
        <f aca="false">"Oberneuland "&amp;F374</f>
        <v>Oberneuland 38</v>
      </c>
      <c r="E374" s="9" t="str">
        <f aca="false">G374&amp;", "&amp;H374&amp;", "&amp;I374</f>
        <v>Meyer, Lür, Landmann</v>
      </c>
      <c r="F374" s="16" t="n">
        <v>38</v>
      </c>
      <c r="G374" s="9" t="s">
        <v>241</v>
      </c>
      <c r="H374" s="9" t="s">
        <v>145</v>
      </c>
      <c r="I374" s="9" t="s">
        <v>164</v>
      </c>
      <c r="J374" s="9"/>
      <c r="K374" s="8" t="s">
        <v>452</v>
      </c>
      <c r="L374" s="9" t="str">
        <f aca="false">"https://www.openstreetmap.org/?mlat="&amp;MID(A374,1,9)&amp;"&amp;mlon="&amp;MID(B374,1,8)&amp;"#map=18/"&amp;MID(A374,1,9)&amp;"/"&amp;MID(B374,1,8)</f>
        <v>https://www.openstreetmap.org/?mlat=53.094156&amp;mlon=8.932015#map=18/53.094156/8.932015</v>
      </c>
      <c r="M374" s="9" t="str">
        <f aca="false">"https://opentopomap.org/#marker=17/"&amp;MID(A374,1,9)&amp;"/"&amp;MID(B374,1,8)</f>
        <v>https://opentopomap.org/#marker=17/53.094156/8.932015</v>
      </c>
    </row>
    <row r="375" customFormat="false" ht="14.15" hidden="false" customHeight="true" outlineLevel="0" collapsed="false">
      <c r="A375" s="8" t="s">
        <v>578</v>
      </c>
      <c r="B375" s="8" t="s">
        <v>579</v>
      </c>
      <c r="C375" s="15" t="s">
        <v>580</v>
      </c>
      <c r="D375" s="9" t="str">
        <f aca="false">"Oberneuland "&amp;F375</f>
        <v>Oberneuland 49b</v>
      </c>
      <c r="E375" s="9" t="str">
        <f aca="false">G375&amp;", "&amp;H375&amp;", "&amp;I375</f>
        <v>Meyer, W., Maschinenmeister</v>
      </c>
      <c r="F375" s="16" t="s">
        <v>581</v>
      </c>
      <c r="G375" s="9" t="s">
        <v>241</v>
      </c>
      <c r="H375" s="9" t="s">
        <v>559</v>
      </c>
      <c r="I375" s="9" t="s">
        <v>582</v>
      </c>
      <c r="J375" s="9"/>
      <c r="K375" s="8" t="s">
        <v>583</v>
      </c>
      <c r="L375" s="9" t="str">
        <f aca="false">"https://www.openstreetmap.org/?mlat="&amp;MID(A375,1,9)&amp;"&amp;mlon="&amp;MID(B375,1,8)&amp;"#map=18/"&amp;MID(A375,1,9)&amp;"/"&amp;MID(B375,1,8)</f>
        <v>https://www.openstreetmap.org/?mlat=53.091218&amp;mlon=8.936709#map=18/53.091218/8.936709</v>
      </c>
      <c r="M375" s="9" t="str">
        <f aca="false">"https://opentopomap.org/#marker=17/"&amp;MID(A375,1,9)&amp;"/"&amp;MID(B375,1,8)</f>
        <v>https://opentopomap.org/#marker=17/53.091218/8.936709</v>
      </c>
    </row>
    <row r="376" customFormat="false" ht="14.15" hidden="false" customHeight="true" outlineLevel="0" collapsed="false">
      <c r="A376" s="8" t="s">
        <v>2312</v>
      </c>
      <c r="B376" s="8" t="s">
        <v>2313</v>
      </c>
      <c r="C376" s="15" t="s">
        <v>2314</v>
      </c>
      <c r="D376" s="9" t="str">
        <f aca="false">"Rockwinkel "&amp;F376</f>
        <v>Rockwinkel 129A</v>
      </c>
      <c r="E376" s="9" t="str">
        <f aca="false">G376&amp;", "&amp;H376&amp;", "&amp;I376</f>
        <v>Meyer, W., Maurer</v>
      </c>
      <c r="F376" s="16" t="s">
        <v>2315</v>
      </c>
      <c r="G376" s="9" t="s">
        <v>241</v>
      </c>
      <c r="H376" s="9" t="s">
        <v>559</v>
      </c>
      <c r="I376" s="9" t="s">
        <v>727</v>
      </c>
      <c r="J376" s="9"/>
      <c r="K376" s="8" t="s">
        <v>2317</v>
      </c>
      <c r="L376" s="9" t="str">
        <f aca="false">"https://www.openstreetmap.org/?mlat="&amp;MID(A376,1,9)&amp;"&amp;mlon="&amp;MID(B376,1,8)&amp;"#map=18/"&amp;MID(A376,1,9)&amp;"/"&amp;MID(B376,1,8)</f>
        <v>https://www.openstreetmap.org/?mlat=53.1005&amp;mlon=8.90225#map=18/53.1005/8.90225</v>
      </c>
      <c r="M376" s="9" t="str">
        <f aca="false">"https://opentopomap.org/#marker=17/"&amp;MID(A376,1,9)&amp;"/"&amp;MID(B376,1,8)</f>
        <v>https://opentopomap.org/#marker=17/53.1005/8.90225</v>
      </c>
    </row>
    <row r="377" customFormat="false" ht="14.15" hidden="false" customHeight="true" outlineLevel="0" collapsed="false">
      <c r="A377" s="8" t="s">
        <v>694</v>
      </c>
      <c r="B377" s="8" t="s">
        <v>695</v>
      </c>
      <c r="C377" s="15" t="s">
        <v>696</v>
      </c>
      <c r="D377" s="9" t="str">
        <f aca="false">"Oberneuland "&amp;F377</f>
        <v>Oberneuland 66</v>
      </c>
      <c r="E377" s="9" t="str">
        <f aca="false">G377&amp;", "&amp;H377&amp;", "&amp;I377</f>
        <v>Meyerdierks, Friedr., Landmann</v>
      </c>
      <c r="F377" s="16" t="n">
        <v>66</v>
      </c>
      <c r="G377" s="9" t="s">
        <v>386</v>
      </c>
      <c r="H377" s="9" t="s">
        <v>483</v>
      </c>
      <c r="I377" s="9" t="s">
        <v>164</v>
      </c>
      <c r="J377" s="9"/>
      <c r="K377" s="8" t="s">
        <v>697</v>
      </c>
      <c r="L377" s="9" t="str">
        <f aca="false">"https://www.openstreetmap.org/?mlat="&amp;MID(A377,1,9)&amp;"&amp;mlon="&amp;MID(B377,1,8)&amp;"#map=18/"&amp;MID(A377,1,9)&amp;"/"&amp;MID(B377,1,8)</f>
        <v>https://www.openstreetmap.org/?mlat=53.091196&amp;mlon=8.947498#map=18/53.091196/8.947498</v>
      </c>
      <c r="M377" s="9" t="str">
        <f aca="false">"https://opentopomap.org/#marker=17/"&amp;MID(A377,1,9)&amp;"/"&amp;MID(B377,1,8)</f>
        <v>https://opentopomap.org/#marker=17/53.091196/8.947498</v>
      </c>
    </row>
    <row r="378" customFormat="false" ht="14.15" hidden="false" customHeight="true" outlineLevel="0" collapsed="false">
      <c r="A378" s="8" t="s">
        <v>694</v>
      </c>
      <c r="B378" s="8" t="s">
        <v>695</v>
      </c>
      <c r="C378" s="15" t="s">
        <v>696</v>
      </c>
      <c r="D378" s="9" t="str">
        <f aca="false">"Oberneuland "&amp;F378</f>
        <v>Oberneuland 66</v>
      </c>
      <c r="E378" s="9" t="str">
        <f aca="false">G378&amp;", "&amp;H378&amp;", "&amp;I378</f>
        <v>Meyerdierks, Fritz, Wwe.</v>
      </c>
      <c r="F378" s="16" t="n">
        <v>66</v>
      </c>
      <c r="G378" s="9" t="s">
        <v>386</v>
      </c>
      <c r="H378" s="9" t="s">
        <v>506</v>
      </c>
      <c r="I378" s="9" t="s">
        <v>91</v>
      </c>
      <c r="J378" s="9"/>
      <c r="K378" s="8" t="s">
        <v>697</v>
      </c>
      <c r="L378" s="9" t="str">
        <f aca="false">"https://www.openstreetmap.org/?mlat="&amp;MID(A378,1,9)&amp;"&amp;mlon="&amp;MID(B378,1,8)&amp;"#map=18/"&amp;MID(A378,1,9)&amp;"/"&amp;MID(B378,1,8)</f>
        <v>https://www.openstreetmap.org/?mlat=53.091196&amp;mlon=8.947498#map=18/53.091196/8.947498</v>
      </c>
      <c r="M378" s="9" t="str">
        <f aca="false">"https://opentopomap.org/#marker=17/"&amp;MID(A378,1,9)&amp;"/"&amp;MID(B378,1,8)</f>
        <v>https://opentopomap.org/#marker=17/53.091196/8.947498</v>
      </c>
    </row>
    <row r="379" customFormat="false" ht="14.15" hidden="false" customHeight="true" outlineLevel="0" collapsed="false">
      <c r="A379" s="8" t="s">
        <v>383</v>
      </c>
      <c r="B379" s="8" t="s">
        <v>384</v>
      </c>
      <c r="C379" s="15" t="s">
        <v>385</v>
      </c>
      <c r="D379" s="9" t="str">
        <f aca="false">"Oberneuland "&amp;F379</f>
        <v>Oberneuland 28</v>
      </c>
      <c r="E379" s="9" t="str">
        <f aca="false">G379&amp;", "&amp;H379&amp;", "&amp;I379</f>
        <v>Meyerdierks, J. D., Landmann</v>
      </c>
      <c r="F379" s="16" t="n">
        <v>28</v>
      </c>
      <c r="G379" s="9" t="s">
        <v>386</v>
      </c>
      <c r="H379" s="9" t="s">
        <v>169</v>
      </c>
      <c r="I379" s="9" t="s">
        <v>164</v>
      </c>
      <c r="J379" s="9"/>
      <c r="K379" s="8" t="s">
        <v>387</v>
      </c>
      <c r="L379" s="9" t="str">
        <f aca="false">"https://www.openstreetmap.org/?mlat="&amp;MID(A379,1,9)&amp;"&amp;mlon="&amp;MID(B379,1,8)&amp;"#map=18/"&amp;MID(A379,1,9)&amp;"/"&amp;MID(B379,1,8)</f>
        <v>https://www.openstreetmap.org/?mlat=53.09877&amp;mlon=8.92441#map=18/53.09877/8.92441</v>
      </c>
      <c r="M379" s="9" t="str">
        <f aca="false">"https://opentopomap.org/#marker=17/"&amp;MID(A379,1,9)&amp;"/"&amp;MID(B379,1,8)</f>
        <v>https://opentopomap.org/#marker=17/53.09877/8.92441</v>
      </c>
    </row>
    <row r="380" customFormat="false" ht="14.15" hidden="false" customHeight="true" outlineLevel="0" collapsed="false">
      <c r="A380" s="8" t="s">
        <v>1227</v>
      </c>
      <c r="B380" s="8" t="s">
        <v>1228</v>
      </c>
      <c r="C380" s="15" t="s">
        <v>1229</v>
      </c>
      <c r="D380" s="9" t="str">
        <f aca="false">"Rockwinkel "&amp;F380</f>
        <v>Rockwinkel 20a</v>
      </c>
      <c r="E380" s="9" t="str">
        <f aca="false">G380</f>
        <v>Michaelsen</v>
      </c>
      <c r="F380" s="16" t="s">
        <v>1230</v>
      </c>
      <c r="G380" s="9" t="s">
        <v>1231</v>
      </c>
      <c r="H380" s="9"/>
      <c r="I380" s="9"/>
      <c r="J380" s="9" t="s">
        <v>151</v>
      </c>
      <c r="K380" s="8" t="s">
        <v>1232</v>
      </c>
      <c r="L380" s="9" t="str">
        <f aca="false">"https://www.openstreetmap.org/?mlat="&amp;MID(A380,1,9)&amp;"&amp;mlon="&amp;MID(B380,1,8)&amp;"#map=18/"&amp;MID(A380,1,9)&amp;"/"&amp;MID(B380,1,8)</f>
        <v>https://www.openstreetmap.org/?mlat=53.083756&amp;mlon=8.934424#map=18/53.083756/8.934424</v>
      </c>
      <c r="M380" s="9" t="str">
        <f aca="false">"https://opentopomap.org/#marker=17/"&amp;MID(A380,1,9)&amp;"/"&amp;MID(B380,1,8)</f>
        <v>https://opentopomap.org/#marker=17/53.083756/8.934424</v>
      </c>
    </row>
    <row r="381" customFormat="false" ht="14.15" hidden="false" customHeight="true" outlineLevel="0" collapsed="false">
      <c r="A381" s="8" t="s">
        <v>171</v>
      </c>
      <c r="B381" s="8" t="s">
        <v>172</v>
      </c>
      <c r="C381" s="15" t="s">
        <v>173</v>
      </c>
      <c r="D381" s="9" t="str">
        <f aca="false">"Oberneuland "&amp;F381</f>
        <v>Oberneuland 7</v>
      </c>
      <c r="E381" s="9" t="str">
        <f aca="false">G381&amp;", "&amp;H381&amp;", "&amp;J381</f>
        <v>Migault, Christiane O., Landgut</v>
      </c>
      <c r="F381" s="16" t="n">
        <v>7</v>
      </c>
      <c r="G381" s="9" t="s">
        <v>149</v>
      </c>
      <c r="H381" s="9" t="s">
        <v>174</v>
      </c>
      <c r="I381" s="9"/>
      <c r="J381" s="9" t="s">
        <v>151</v>
      </c>
      <c r="K381" s="8" t="s">
        <v>175</v>
      </c>
      <c r="L381" s="9" t="str">
        <f aca="false">"https://www.openstreetmap.org/?mlat="&amp;MID(A381,1,9)&amp;"&amp;mlon="&amp;MID(B381,1,8)&amp;"#map=18/"&amp;MID(A381,1,9)&amp;"/"&amp;MID(B381,1,8)</f>
        <v>https://www.openstreetmap.org/?mlat=53.104416&amp;mlon=8.904302#map=18/53.104416/8.904302</v>
      </c>
      <c r="M381" s="9" t="str">
        <f aca="false">"https://opentopomap.org/#marker=17/"&amp;MID(A381,1,9)&amp;"/"&amp;MID(B381,1,8)</f>
        <v>https://opentopomap.org/#marker=17/53.104416/8.904302</v>
      </c>
    </row>
    <row r="382" customFormat="false" ht="14.15" hidden="false" customHeight="true" outlineLevel="0" collapsed="false">
      <c r="A382" s="8" t="s">
        <v>146</v>
      </c>
      <c r="B382" s="8" t="s">
        <v>147</v>
      </c>
      <c r="C382" s="15" t="s">
        <v>148</v>
      </c>
      <c r="D382" s="9" t="str">
        <f aca="false">"Oberneuland "&amp;F382</f>
        <v>Oberneuland 4</v>
      </c>
      <c r="E382" s="9" t="str">
        <f aca="false">G382&amp;", "&amp;H382&amp;", "&amp;J382</f>
        <v>Migault, J., Landgut</v>
      </c>
      <c r="F382" s="16" t="n">
        <v>4</v>
      </c>
      <c r="G382" s="9" t="s">
        <v>149</v>
      </c>
      <c r="H382" s="9" t="s">
        <v>150</v>
      </c>
      <c r="I382" s="9"/>
      <c r="J382" s="9" t="s">
        <v>151</v>
      </c>
      <c r="K382" s="8" t="s">
        <v>152</v>
      </c>
      <c r="L382" s="9" t="str">
        <f aca="false">"https://www.openstreetmap.org/?mlat="&amp;MID(A382,1,9)&amp;"&amp;mlon="&amp;MID(B382,1,8)&amp;"#map=18/"&amp;MID(A382,1,9)&amp;"/"&amp;MID(B382,1,8)</f>
        <v>https://www.openstreetmap.org/?mlat=53.104305&amp;mlon=8.902963#map=18/53.104305/8.902963</v>
      </c>
      <c r="M382" s="9" t="str">
        <f aca="false">"https://opentopomap.org/#marker=17/"&amp;MID(A382,1,9)&amp;"/"&amp;MID(B382,1,8)</f>
        <v>https://opentopomap.org/#marker=17/53.104305/8.902963</v>
      </c>
    </row>
    <row r="383" customFormat="false" ht="14.15" hidden="false" customHeight="true" outlineLevel="0" collapsed="false">
      <c r="A383" s="8" t="s">
        <v>171</v>
      </c>
      <c r="B383" s="8" t="s">
        <v>172</v>
      </c>
      <c r="C383" s="15" t="s">
        <v>173</v>
      </c>
      <c r="D383" s="9" t="str">
        <f aca="false">"Oberneuland "&amp;F383</f>
        <v>Oberneuland 7</v>
      </c>
      <c r="E383" s="9" t="str">
        <f aca="false">G383&amp;", "&amp;H383&amp;", "&amp;J383</f>
        <v>Migault, Malvina, Landgut</v>
      </c>
      <c r="F383" s="16" t="n">
        <v>7</v>
      </c>
      <c r="G383" s="9" t="s">
        <v>149</v>
      </c>
      <c r="H383" s="9" t="s">
        <v>176</v>
      </c>
      <c r="I383" s="9"/>
      <c r="J383" s="9" t="s">
        <v>151</v>
      </c>
      <c r="K383" s="8" t="s">
        <v>175</v>
      </c>
      <c r="L383" s="9" t="str">
        <f aca="false">"https://www.openstreetmap.org/?mlat="&amp;MID(A383,1,9)&amp;"&amp;mlon="&amp;MID(B383,1,8)&amp;"#map=18/"&amp;MID(A383,1,9)&amp;"/"&amp;MID(B383,1,8)</f>
        <v>https://www.openstreetmap.org/?mlat=53.104416&amp;mlon=8.904302#map=18/53.104416/8.904302</v>
      </c>
      <c r="M383" s="9" t="str">
        <f aca="false">"https://opentopomap.org/#marker=17/"&amp;MID(A383,1,9)&amp;"/"&amp;MID(B383,1,8)</f>
        <v>https://opentopomap.org/#marker=17/53.104416/8.904302</v>
      </c>
    </row>
    <row r="384" customFormat="false" ht="14.15" hidden="false" customHeight="true" outlineLevel="0" collapsed="false">
      <c r="A384" s="8" t="s">
        <v>1638</v>
      </c>
      <c r="B384" s="8" t="s">
        <v>1639</v>
      </c>
      <c r="C384" s="15" t="s">
        <v>1640</v>
      </c>
      <c r="D384" s="9" t="str">
        <f aca="false">"Rockwinkel "&amp;F384</f>
        <v>Rockwinkel 71</v>
      </c>
      <c r="E384" s="9" t="str">
        <f aca="false">G384&amp;", "&amp;H384&amp;", "&amp;I384&amp;", "&amp;J384</f>
        <v>Migault, Präsident, Wwe., Landgut</v>
      </c>
      <c r="F384" s="16" t="n">
        <v>71</v>
      </c>
      <c r="G384" s="9" t="s">
        <v>149</v>
      </c>
      <c r="H384" s="9" t="s">
        <v>1641</v>
      </c>
      <c r="I384" s="9" t="s">
        <v>91</v>
      </c>
      <c r="J384" s="9" t="s">
        <v>151</v>
      </c>
      <c r="K384" s="8" t="s">
        <v>1642</v>
      </c>
      <c r="L384" s="9" t="str">
        <f aca="false">"https://www.openstreetmap.org/?mlat="&amp;MID(A384,1,9)&amp;"&amp;mlon="&amp;MID(B384,1,8)&amp;"#map=18/"&amp;MID(A384,1,9)&amp;"/"&amp;MID(B384,1,8)</f>
        <v>https://www.openstreetmap.org/?mlat=53.082406&amp;mlon=8.938369#map=18/53.082406/8.938369</v>
      </c>
      <c r="M384" s="9" t="str">
        <f aca="false">"https://opentopomap.org/#marker=17/"&amp;MID(A384,1,9)&amp;"/"&amp;MID(B384,1,8)</f>
        <v>https://opentopomap.org/#marker=17/53.082406/8.938369</v>
      </c>
    </row>
    <row r="385" customFormat="false" ht="14.15" hidden="false" customHeight="true" outlineLevel="0" collapsed="false">
      <c r="A385" s="8" t="s">
        <v>1647</v>
      </c>
      <c r="B385" s="8" t="s">
        <v>1648</v>
      </c>
      <c r="C385" s="15" t="s">
        <v>1649</v>
      </c>
      <c r="D385" s="9" t="str">
        <f aca="false">"Rockwinkel "&amp;F385</f>
        <v>Rockwinkel 71f</v>
      </c>
      <c r="E385" s="9" t="str">
        <f aca="false">G385&amp;", "&amp;J385</f>
        <v>Migault, Landgut</v>
      </c>
      <c r="F385" s="16" t="s">
        <v>1650</v>
      </c>
      <c r="G385" s="9" t="s">
        <v>149</v>
      </c>
      <c r="H385" s="9"/>
      <c r="I385" s="9"/>
      <c r="J385" s="9" t="s">
        <v>151</v>
      </c>
      <c r="K385" s="8" t="s">
        <v>1651</v>
      </c>
      <c r="L385" s="9" t="str">
        <f aca="false">"https://www.openstreetmap.org/?mlat="&amp;MID(A385,1,9)&amp;"&amp;mlon="&amp;MID(B385,1,8)&amp;"#map=18/"&amp;MID(A385,1,9)&amp;"/"&amp;MID(B385,1,8)</f>
        <v>https://www.openstreetmap.org/?mlat=53.08194&amp;mlon=8.93867#map=18/53.08194/8.93867</v>
      </c>
      <c r="M385" s="9" t="str">
        <f aca="false">"https://opentopomap.org/#marker=17/"&amp;MID(A385,1,9)&amp;"/"&amp;MID(B385,1,8)</f>
        <v>https://opentopomap.org/#marker=17/53.08194/8.93867</v>
      </c>
    </row>
    <row r="386" customFormat="false" ht="14.15" hidden="false" customHeight="true" outlineLevel="0" collapsed="false">
      <c r="A386" s="8" t="s">
        <v>2071</v>
      </c>
      <c r="B386" s="8" t="s">
        <v>2072</v>
      </c>
      <c r="C386" s="15" t="s">
        <v>2073</v>
      </c>
      <c r="D386" s="9" t="str">
        <f aca="false">"Rockwinkel "&amp;F386</f>
        <v>Rockwinkel 101</v>
      </c>
      <c r="E386" s="9" t="str">
        <f aca="false">G386&amp;", "&amp;H386&amp;", "&amp;I386</f>
        <v>Mindermann, Diedr., Landmann</v>
      </c>
      <c r="F386" s="16" t="n">
        <v>101</v>
      </c>
      <c r="G386" s="9" t="s">
        <v>2074</v>
      </c>
      <c r="H386" s="9" t="s">
        <v>96</v>
      </c>
      <c r="I386" s="9" t="s">
        <v>164</v>
      </c>
      <c r="J386" s="9"/>
      <c r="K386" s="8" t="s">
        <v>2075</v>
      </c>
      <c r="L386" s="9" t="str">
        <f aca="false">"https://www.openstreetmap.org/?mlat="&amp;MID(A386,1,9)&amp;"&amp;mlon="&amp;MID(B386,1,8)&amp;"#map=18/"&amp;MID(A386,1,9)&amp;"/"&amp;MID(B386,1,8)</f>
        <v>https://www.openstreetmap.org/?mlat=53.092531&amp;mlon=8.933459#map=18/53.092531/8.933459</v>
      </c>
      <c r="M386" s="9" t="str">
        <f aca="false">"https://opentopomap.org/#marker=17/"&amp;MID(A386,1,9)&amp;"/"&amp;MID(B386,1,8)</f>
        <v>https://opentopomap.org/#marker=17/53.092531/8.933459</v>
      </c>
    </row>
    <row r="387" customFormat="false" ht="14.15" hidden="false" customHeight="true" outlineLevel="0" collapsed="false">
      <c r="A387" s="8" t="s">
        <v>2071</v>
      </c>
      <c r="B387" s="8" t="s">
        <v>2072</v>
      </c>
      <c r="C387" s="15" t="s">
        <v>2073</v>
      </c>
      <c r="D387" s="9" t="str">
        <f aca="false">"Rockwinkel "&amp;F387</f>
        <v>Rockwinkel 101</v>
      </c>
      <c r="E387" s="9" t="str">
        <f aca="false">G387&amp;", "&amp;H387&amp;", "&amp;I387</f>
        <v>Mindermann, Heinr. Chr., Wwe.</v>
      </c>
      <c r="F387" s="16" t="n">
        <v>101</v>
      </c>
      <c r="G387" s="9" t="s">
        <v>2074</v>
      </c>
      <c r="H387" s="9" t="s">
        <v>605</v>
      </c>
      <c r="I387" s="9" t="s">
        <v>91</v>
      </c>
      <c r="J387" s="9"/>
      <c r="K387" s="8" t="s">
        <v>2075</v>
      </c>
      <c r="L387" s="9" t="str">
        <f aca="false">"https://www.openstreetmap.org/?mlat="&amp;MID(A387,1,9)&amp;"&amp;mlon="&amp;MID(B387,1,8)&amp;"#map=18/"&amp;MID(A387,1,9)&amp;"/"&amp;MID(B387,1,8)</f>
        <v>https://www.openstreetmap.org/?mlat=53.092531&amp;mlon=8.933459#map=18/53.092531/8.933459</v>
      </c>
      <c r="M387" s="9" t="str">
        <f aca="false">"https://opentopomap.org/#marker=17/"&amp;MID(A387,1,9)&amp;"/"&amp;MID(B387,1,8)</f>
        <v>https://opentopomap.org/#marker=17/53.092531/8.933459</v>
      </c>
    </row>
    <row r="388" customFormat="false" ht="14.15" hidden="false" customHeight="true" outlineLevel="0" collapsed="false">
      <c r="A388" s="8" t="s">
        <v>1643</v>
      </c>
      <c r="B388" s="8" t="s">
        <v>1644</v>
      </c>
      <c r="C388" s="15" t="s">
        <v>1640</v>
      </c>
      <c r="D388" s="9" t="str">
        <f aca="false">"Rockwinkel "&amp;F388</f>
        <v>Rockwinkel 71a</v>
      </c>
      <c r="E388" s="9" t="str">
        <f aca="false">G388&amp;", "&amp;H388&amp;", "&amp;I388</f>
        <v>Möhlenbrock, Daniel, Hofmeier</v>
      </c>
      <c r="F388" s="16" t="s">
        <v>1645</v>
      </c>
      <c r="G388" s="9" t="s">
        <v>646</v>
      </c>
      <c r="H388" s="9" t="s">
        <v>163</v>
      </c>
      <c r="I388" s="9" t="s">
        <v>183</v>
      </c>
      <c r="J388" s="9"/>
      <c r="K388" s="8" t="s">
        <v>1646</v>
      </c>
      <c r="L388" s="9" t="str">
        <f aca="false">"https://www.openstreetmap.org/?mlat="&amp;MID(A388,1,9)&amp;"&amp;mlon="&amp;MID(B388,1,8)&amp;"#map=18/"&amp;MID(A388,1,9)&amp;"/"&amp;MID(B388,1,8)</f>
        <v>https://www.openstreetmap.org/?mlat=53.082551&amp;mlon=8.93918#map=18/53.082551/8.93918</v>
      </c>
      <c r="M388" s="9" t="str">
        <f aca="false">"https://opentopomap.org/#marker=17/"&amp;MID(A388,1,9)&amp;"/"&amp;MID(B388,1,8)</f>
        <v>https://opentopomap.org/#marker=17/53.082551/8.93918</v>
      </c>
    </row>
    <row r="389" customFormat="false" ht="14.15" hidden="false" customHeight="true" outlineLevel="0" collapsed="false">
      <c r="A389" s="8" t="s">
        <v>2116</v>
      </c>
      <c r="B389" s="8" t="s">
        <v>2117</v>
      </c>
      <c r="C389" s="15" t="s">
        <v>2118</v>
      </c>
      <c r="D389" s="9" t="str">
        <f aca="false">"Rockwinkel "&amp;F389</f>
        <v>Rockwinkel 107a</v>
      </c>
      <c r="E389" s="9" t="str">
        <f aca="false">G389&amp;", "&amp;H389&amp;", "&amp;I389</f>
        <v>Möhlenbrock, F., Gärtner</v>
      </c>
      <c r="F389" s="16" t="s">
        <v>2119</v>
      </c>
      <c r="G389" s="9" t="s">
        <v>646</v>
      </c>
      <c r="H389" s="9" t="s">
        <v>116</v>
      </c>
      <c r="I389" s="9" t="s">
        <v>236</v>
      </c>
      <c r="J389" s="9"/>
      <c r="K389" s="8" t="s">
        <v>2120</v>
      </c>
      <c r="L389" s="9" t="str">
        <f aca="false">"https://www.openstreetmap.org/?mlat="&amp;MID(A389,1,9)&amp;"&amp;mlon="&amp;MID(B389,1,8)&amp;"#map=18/"&amp;MID(A389,1,9)&amp;"/"&amp;MID(B389,1,8)</f>
        <v>https://www.openstreetmap.org/?mlat=53.096962&amp;mlon=8.921617#map=18/53.096962/8.921617</v>
      </c>
      <c r="M389" s="9" t="str">
        <f aca="false">"https://opentopomap.org/#marker=17/"&amp;MID(A389,1,9)&amp;"/"&amp;MID(B389,1,8)</f>
        <v>https://opentopomap.org/#marker=17/53.096962/8.921617</v>
      </c>
    </row>
    <row r="390" customFormat="false" ht="14.15" hidden="false" customHeight="true" outlineLevel="0" collapsed="false">
      <c r="A390" s="8" t="s">
        <v>643</v>
      </c>
      <c r="B390" s="8" t="s">
        <v>644</v>
      </c>
      <c r="C390" s="15" t="s">
        <v>645</v>
      </c>
      <c r="D390" s="9" t="str">
        <f aca="false">"Oberneuland "&amp;F390</f>
        <v>Oberneuland 58</v>
      </c>
      <c r="E390" s="9" t="str">
        <f aca="false">G390&amp;", "&amp;H390&amp;", "&amp;I390</f>
        <v>Möhlenbrock, Heinr., Maler</v>
      </c>
      <c r="F390" s="16" t="n">
        <v>58</v>
      </c>
      <c r="G390" s="9" t="s">
        <v>646</v>
      </c>
      <c r="H390" s="9" t="s">
        <v>102</v>
      </c>
      <c r="I390" s="9" t="s">
        <v>647</v>
      </c>
      <c r="J390" s="9"/>
      <c r="K390" s="8" t="s">
        <v>648</v>
      </c>
      <c r="L390" s="9" t="str">
        <f aca="false">"https://www.openstreetmap.org/?mlat="&amp;MID(A390,1,9)&amp;"&amp;mlon="&amp;MID(B390,1,8)&amp;"#map=18/"&amp;MID(A390,1,9)&amp;"/"&amp;MID(B390,1,8)</f>
        <v>https://www.openstreetmap.org/?mlat=53.088466&amp;mlon=8.940487#map=18/53.088466/8.940487</v>
      </c>
      <c r="M390" s="9" t="str">
        <f aca="false">"https://opentopomap.org/#marker=17/"&amp;MID(A390,1,9)&amp;"/"&amp;MID(B390,1,8)</f>
        <v>https://opentopomap.org/#marker=17/53.088466/8.940487</v>
      </c>
    </row>
    <row r="391" customFormat="false" ht="14.15" hidden="false" customHeight="true" outlineLevel="0" collapsed="false">
      <c r="A391" s="8" t="s">
        <v>2337</v>
      </c>
      <c r="B391" s="8" t="s">
        <v>2338</v>
      </c>
      <c r="C391" s="15" t="s">
        <v>2339</v>
      </c>
      <c r="D391" s="9" t="str">
        <f aca="false">"Rockwinkel "&amp;F391</f>
        <v>Rockwinkel 132</v>
      </c>
      <c r="E391" s="9" t="str">
        <f aca="false">G391&amp;", "&amp;H391&amp;", "&amp;I391</f>
        <v>Möhlenbrock, Herm., Tonnenmacher</v>
      </c>
      <c r="F391" s="16" t="n">
        <v>132</v>
      </c>
      <c r="G391" s="9" t="s">
        <v>646</v>
      </c>
      <c r="H391" s="9" t="s">
        <v>409</v>
      </c>
      <c r="I391" s="9" t="s">
        <v>1595</v>
      </c>
      <c r="J391" s="9"/>
      <c r="K391" s="8" t="s">
        <v>2340</v>
      </c>
      <c r="L391" s="9" t="str">
        <f aca="false">"https://www.openstreetmap.org/?mlat="&amp;MID(A391,1,9)&amp;"&amp;mlon="&amp;MID(B391,1,8)&amp;"#map=18/"&amp;MID(A391,1,9)&amp;"/"&amp;MID(B391,1,8)</f>
        <v>https://www.openstreetmap.org/?mlat=53.10102&amp;mlon=8.90221#map=18/53.10102/8.90221</v>
      </c>
      <c r="M391" s="9" t="str">
        <f aca="false">"https://opentopomap.org/#marker=17/"&amp;MID(A391,1,9)&amp;"/"&amp;MID(B391,1,8)</f>
        <v>https://opentopomap.org/#marker=17/53.10102/8.90221</v>
      </c>
    </row>
    <row r="392" customFormat="false" ht="14.15" hidden="false" customHeight="true" outlineLevel="0" collapsed="false">
      <c r="A392" s="8" t="s">
        <v>1285</v>
      </c>
      <c r="B392" s="8" t="s">
        <v>1286</v>
      </c>
      <c r="C392" s="15" t="s">
        <v>1287</v>
      </c>
      <c r="D392" s="9" t="str">
        <f aca="false">"Rockwinkel "&amp;F392</f>
        <v>Rockwinkel 27</v>
      </c>
      <c r="E392" s="9" t="str">
        <f aca="false">G392&amp;", "&amp;H392&amp;", "&amp;I392</f>
        <v>Möhlenbrock, J. Aug., Wwe.</v>
      </c>
      <c r="F392" s="16" t="n">
        <v>27</v>
      </c>
      <c r="G392" s="9" t="s">
        <v>646</v>
      </c>
      <c r="H392" s="9" t="s">
        <v>1288</v>
      </c>
      <c r="I392" s="9" t="s">
        <v>91</v>
      </c>
      <c r="J392" s="9"/>
      <c r="K392" s="8" t="s">
        <v>1289</v>
      </c>
      <c r="L392" s="9" t="str">
        <f aca="false">"https://www.openstreetmap.org/?mlat="&amp;MID(A392,1,9)&amp;"&amp;mlon="&amp;MID(B392,1,8)&amp;"#map=18/"&amp;MID(A392,1,9)&amp;"/"&amp;MID(B392,1,8)</f>
        <v>https://www.openstreetmap.org/?mlat=53.080254&amp;mlon=8.939795#map=18/53.080254/8.939795</v>
      </c>
      <c r="M392" s="9" t="str">
        <f aca="false">"https://opentopomap.org/#marker=17/"&amp;MID(A392,1,9)&amp;"/"&amp;MID(B392,1,8)</f>
        <v>https://opentopomap.org/#marker=17/53.080254/8.939795</v>
      </c>
    </row>
    <row r="393" customFormat="false" ht="14.15" hidden="false" customHeight="true" outlineLevel="0" collapsed="false">
      <c r="A393" s="8" t="s">
        <v>2337</v>
      </c>
      <c r="B393" s="8" t="s">
        <v>2338</v>
      </c>
      <c r="C393" s="15" t="s">
        <v>2339</v>
      </c>
      <c r="D393" s="9" t="str">
        <f aca="false">"Rockwinkel "&amp;F393</f>
        <v>Rockwinkel 132</v>
      </c>
      <c r="E393" s="9" t="str">
        <f aca="false">G393&amp;", "&amp;H393&amp;", "&amp;I393</f>
        <v>Möhlenbrock, Wilhelm, Arbeiter</v>
      </c>
      <c r="F393" s="16" t="n">
        <v>132</v>
      </c>
      <c r="G393" s="9" t="s">
        <v>646</v>
      </c>
      <c r="H393" s="9" t="s">
        <v>2341</v>
      </c>
      <c r="I393" s="9" t="s">
        <v>94</v>
      </c>
      <c r="J393" s="9"/>
      <c r="K393" s="8" t="s">
        <v>2340</v>
      </c>
      <c r="L393" s="9" t="str">
        <f aca="false">"https://www.openstreetmap.org/?mlat="&amp;MID(A393,1,9)&amp;"&amp;mlon="&amp;MID(B393,1,8)&amp;"#map=18/"&amp;MID(A393,1,9)&amp;"/"&amp;MID(B393,1,8)</f>
        <v>https://www.openstreetmap.org/?mlat=53.10102&amp;mlon=8.90221#map=18/53.10102/8.90221</v>
      </c>
      <c r="M393" s="9" t="str">
        <f aca="false">"https://opentopomap.org/#marker=17/"&amp;MID(A393,1,9)&amp;"/"&amp;MID(B393,1,8)</f>
        <v>https://opentopomap.org/#marker=17/53.10102/8.90221</v>
      </c>
    </row>
    <row r="394" customFormat="false" ht="14.15" hidden="false" customHeight="true" outlineLevel="0" collapsed="false">
      <c r="A394" s="8" t="s">
        <v>1391</v>
      </c>
      <c r="B394" s="8" t="s">
        <v>1392</v>
      </c>
      <c r="C394" s="15" t="s">
        <v>1393</v>
      </c>
      <c r="D394" s="9" t="str">
        <f aca="false">"Rockwinkel "&amp;F394</f>
        <v>Rockwinkel 40A</v>
      </c>
      <c r="E394" s="9" t="str">
        <f aca="false">G394&amp;", "&amp;H394&amp;", "&amp;J394</f>
        <v>Mohrmann, H., Kolonialwarenhandlung</v>
      </c>
      <c r="F394" s="16" t="s">
        <v>1394</v>
      </c>
      <c r="G394" s="9" t="s">
        <v>1395</v>
      </c>
      <c r="H394" s="9" t="s">
        <v>109</v>
      </c>
      <c r="I394" s="9" t="s">
        <v>546</v>
      </c>
      <c r="J394" s="9" t="s">
        <v>547</v>
      </c>
      <c r="K394" s="8" t="s">
        <v>1396</v>
      </c>
      <c r="L394" s="9" t="str">
        <f aca="false">"https://www.openstreetmap.org/?mlat="&amp;MID(A394,1,9)&amp;"&amp;mlon="&amp;MID(B394,1,8)&amp;"#map=18/"&amp;MID(A394,1,9)&amp;"/"&amp;MID(B394,1,8)</f>
        <v>https://www.openstreetmap.org/?mlat=53.059841&amp;mlon=8.918764#map=18/53.059841/8.918764</v>
      </c>
      <c r="M394" s="9" t="str">
        <f aca="false">"https://opentopomap.org/#marker=17/"&amp;MID(A394,1,9)&amp;"/"&amp;MID(B394,1,8)</f>
        <v>https://opentopomap.org/#marker=17/53.059841/8.918764</v>
      </c>
    </row>
    <row r="395" customFormat="false" ht="14.15" hidden="false" customHeight="true" outlineLevel="0" collapsed="false">
      <c r="A395" s="8" t="s">
        <v>1875</v>
      </c>
      <c r="B395" s="8" t="s">
        <v>1876</v>
      </c>
      <c r="C395" s="15" t="s">
        <v>1877</v>
      </c>
      <c r="D395" s="9" t="str">
        <f aca="false">"Rockwinkel "&amp;F395</f>
        <v>Rockwinkel 91b</v>
      </c>
      <c r="E395" s="9" t="str">
        <f aca="false">G395&amp;", "&amp;H395&amp;", "&amp;I395</f>
        <v>Müller, And., Schlachter</v>
      </c>
      <c r="F395" s="16" t="s">
        <v>1878</v>
      </c>
      <c r="G395" s="9" t="s">
        <v>162</v>
      </c>
      <c r="H395" s="9" t="s">
        <v>1879</v>
      </c>
      <c r="I395" s="9" t="s">
        <v>337</v>
      </c>
      <c r="J395" s="9"/>
      <c r="K395" s="8" t="s">
        <v>1880</v>
      </c>
      <c r="L395" s="9" t="str">
        <f aca="false">"https://www.openstreetmap.org/?mlat="&amp;MID(A395,1,9)&amp;"&amp;mlon="&amp;MID(B395,1,8)&amp;"#map=18/"&amp;MID(A395,1,9)&amp;"/"&amp;MID(B395,1,8)</f>
        <v>https://www.openstreetmap.org/?mlat=53.088645&amp;mlon=8.937764#map=18/53.088645/8.937764</v>
      </c>
      <c r="M395" s="9" t="str">
        <f aca="false">"https://opentopomap.org/#marker=17/"&amp;MID(A395,1,9)&amp;"/"&amp;MID(B395,1,8)</f>
        <v>https://opentopomap.org/#marker=17/53.088645/8.937764</v>
      </c>
    </row>
    <row r="396" customFormat="false" ht="14.15" hidden="false" customHeight="true" outlineLevel="0" collapsed="false">
      <c r="A396" s="8" t="s">
        <v>159</v>
      </c>
      <c r="B396" s="8" t="s">
        <v>160</v>
      </c>
      <c r="C396" s="15" t="s">
        <v>161</v>
      </c>
      <c r="D396" s="9" t="str">
        <f aca="false">"Oberneuland "&amp;F396</f>
        <v>Oberneuland 6</v>
      </c>
      <c r="E396" s="9" t="str">
        <f aca="false">G396&amp;", "&amp;H396&amp;", "&amp;I396</f>
        <v>Müller, Daniel, Landmann</v>
      </c>
      <c r="F396" s="16" t="n">
        <v>6</v>
      </c>
      <c r="G396" s="9" t="s">
        <v>162</v>
      </c>
      <c r="H396" s="9" t="s">
        <v>163</v>
      </c>
      <c r="I396" s="9" t="s">
        <v>164</v>
      </c>
      <c r="J396" s="9"/>
      <c r="K396" s="8" t="s">
        <v>165</v>
      </c>
      <c r="L396" s="9" t="str">
        <f aca="false">"https://www.openstreetmap.org/?mlat="&amp;MID(A396,1,9)&amp;"&amp;mlon="&amp;MID(B396,1,8)&amp;"#map=18/"&amp;MID(A396,1,9)&amp;"/"&amp;MID(B396,1,8)</f>
        <v>https://www.openstreetmap.org/?mlat=53.10461&amp;mlon=8.903582#map=18/53.10461/8.903582</v>
      </c>
      <c r="M396" s="9" t="str">
        <f aca="false">"https://opentopomap.org/#marker=17/"&amp;MID(A396,1,9)&amp;"/"&amp;MID(B396,1,8)</f>
        <v>https://opentopomap.org/#marker=17/53.10461/8.903582</v>
      </c>
    </row>
    <row r="397" customFormat="false" ht="14.15" hidden="false" customHeight="true" outlineLevel="0" collapsed="false">
      <c r="A397" s="8" t="s">
        <v>872</v>
      </c>
      <c r="B397" s="8" t="s">
        <v>873</v>
      </c>
      <c r="C397" s="15" t="s">
        <v>874</v>
      </c>
      <c r="D397" s="9" t="str">
        <f aca="false">"Oberneuland "&amp;F397</f>
        <v>Oberneuland 92</v>
      </c>
      <c r="E397" s="9" t="str">
        <f aca="false">G397&amp;", "&amp;H397&amp;", "&amp;I397</f>
        <v>Müller, H., Arbeiter</v>
      </c>
      <c r="F397" s="16" t="n">
        <v>92</v>
      </c>
      <c r="G397" s="9" t="s">
        <v>162</v>
      </c>
      <c r="H397" s="9" t="s">
        <v>109</v>
      </c>
      <c r="I397" s="9" t="s">
        <v>94</v>
      </c>
      <c r="J397" s="9"/>
      <c r="K397" s="8" t="s">
        <v>875</v>
      </c>
      <c r="L397" s="9" t="str">
        <f aca="false">"https://www.openstreetmap.org/?mlat="&amp;MID(A397,1,9)&amp;"&amp;mlon="&amp;MID(B397,1,8)&amp;"#map=18/"&amp;MID(A397,1,9)&amp;"/"&amp;MID(B397,1,8)</f>
        <v>https://www.openstreetmap.org/?mlat=53.106116&amp;mlon=8.956145#map=18/53.106116/8.956145</v>
      </c>
      <c r="M397" s="9" t="str">
        <f aca="false">"https://opentopomap.org/#marker=17/"&amp;MID(A397,1,9)&amp;"/"&amp;MID(B397,1,8)</f>
        <v>https://opentopomap.org/#marker=17/53.106116/8.956145</v>
      </c>
    </row>
    <row r="398" customFormat="false" ht="14.15" hidden="false" customHeight="true" outlineLevel="0" collapsed="false">
      <c r="A398" s="8" t="s">
        <v>159</v>
      </c>
      <c r="B398" s="8" t="s">
        <v>160</v>
      </c>
      <c r="C398" s="15" t="s">
        <v>161</v>
      </c>
      <c r="D398" s="9" t="str">
        <f aca="false">"Oberneuland "&amp;F398</f>
        <v>Oberneuland 6</v>
      </c>
      <c r="E398" s="9" t="str">
        <f aca="false">G398&amp;", "&amp;H398&amp;", "&amp;I398</f>
        <v>Müller, Heinr., Landmann</v>
      </c>
      <c r="F398" s="16" t="n">
        <v>6</v>
      </c>
      <c r="G398" s="9" t="s">
        <v>162</v>
      </c>
      <c r="H398" s="9" t="s">
        <v>102</v>
      </c>
      <c r="I398" s="9" t="s">
        <v>164</v>
      </c>
      <c r="J398" s="9"/>
      <c r="K398" s="8" t="s">
        <v>165</v>
      </c>
      <c r="L398" s="9" t="str">
        <f aca="false">"https://www.openstreetmap.org/?mlat="&amp;MID(A398,1,9)&amp;"&amp;mlon="&amp;MID(B398,1,8)&amp;"#map=18/"&amp;MID(A398,1,9)&amp;"/"&amp;MID(B398,1,8)</f>
        <v>https://www.openstreetmap.org/?mlat=53.10461&amp;mlon=8.903582#map=18/53.10461/8.903582</v>
      </c>
      <c r="M398" s="9" t="str">
        <f aca="false">"https://opentopomap.org/#marker=17/"&amp;MID(A398,1,9)&amp;"/"&amp;MID(B398,1,8)</f>
        <v>https://opentopomap.org/#marker=17/53.10461/8.903582</v>
      </c>
    </row>
    <row r="399" customFormat="false" ht="14.15" hidden="false" customHeight="true" outlineLevel="0" collapsed="false">
      <c r="A399" s="8" t="s">
        <v>1925</v>
      </c>
      <c r="B399" s="8" t="s">
        <v>1926</v>
      </c>
      <c r="C399" s="15" t="s">
        <v>1927</v>
      </c>
      <c r="D399" s="9" t="str">
        <f aca="false">"Rockwinkel "&amp;F399</f>
        <v>Rockwinkel 92</v>
      </c>
      <c r="E399" s="9" t="str">
        <f aca="false">G399&amp;", "&amp;H399&amp;", "&amp;I399</f>
        <v>Müller, Heinr. Ludw., Oberlehrer</v>
      </c>
      <c r="F399" s="16" t="n">
        <v>92</v>
      </c>
      <c r="G399" s="9" t="s">
        <v>162</v>
      </c>
      <c r="H399" s="9" t="s">
        <v>1928</v>
      </c>
      <c r="I399" s="9" t="s">
        <v>1929</v>
      </c>
      <c r="J399" s="9"/>
      <c r="K399" s="8" t="s">
        <v>1930</v>
      </c>
      <c r="L399" s="9" t="str">
        <f aca="false">"https://www.openstreetmap.org/?mlat="&amp;MID(A399,1,9)&amp;"&amp;mlon="&amp;MID(B399,1,8)&amp;"#map=18/"&amp;MID(A399,1,9)&amp;"/"&amp;MID(B399,1,8)</f>
        <v>https://www.openstreetmap.org/?mlat=53.090712&amp;mlon=8.937265#map=18/53.090712/8.937265</v>
      </c>
      <c r="M399" s="9" t="str">
        <f aca="false">"https://opentopomap.org/#marker=17/"&amp;MID(A399,1,9)&amp;"/"&amp;MID(B399,1,8)</f>
        <v>https://opentopomap.org/#marker=17/53.090712/8.937265</v>
      </c>
    </row>
    <row r="400" customFormat="false" ht="14.15" hidden="false" customHeight="true" outlineLevel="0" collapsed="false">
      <c r="A400" s="8" t="s">
        <v>1407</v>
      </c>
      <c r="B400" s="8" t="s">
        <v>1408</v>
      </c>
      <c r="C400" s="15" t="s">
        <v>1409</v>
      </c>
      <c r="D400" s="9" t="str">
        <f aca="false">"Rockwinkel "&amp;F400</f>
        <v>Rockwinkel 41</v>
      </c>
      <c r="E400" s="9" t="str">
        <f aca="false">G400&amp;", "&amp;H400&amp;", "&amp;I400</f>
        <v>Müller, Herm., Arbeiter</v>
      </c>
      <c r="F400" s="16" t="n">
        <v>41</v>
      </c>
      <c r="G400" s="9" t="s">
        <v>162</v>
      </c>
      <c r="H400" s="9" t="s">
        <v>409</v>
      </c>
      <c r="I400" s="9" t="s">
        <v>94</v>
      </c>
      <c r="J400" s="9"/>
      <c r="K400" s="8" t="s">
        <v>1411</v>
      </c>
      <c r="L400" s="9" t="str">
        <f aca="false">"https://www.openstreetmap.org/?mlat="&amp;MID(A400,1,9)&amp;"&amp;mlon="&amp;MID(B400,1,8)&amp;"#map=18/"&amp;MID(A400,1,9)&amp;"/"&amp;MID(B400,1,8)</f>
        <v>https://www.openstreetmap.org/?mlat=53.06128&amp;mlon=8.92194#map=18/53.06128/8.92194</v>
      </c>
      <c r="M400" s="9" t="str">
        <f aca="false">"https://opentopomap.org/#marker=17/"&amp;MID(A400,1,9)&amp;"/"&amp;MID(B400,1,8)</f>
        <v>https://opentopomap.org/#marker=17/53.06128/8.92194</v>
      </c>
    </row>
    <row r="401" customFormat="false" ht="14.15" hidden="false" customHeight="true" outlineLevel="0" collapsed="false">
      <c r="A401" s="8" t="s">
        <v>1397</v>
      </c>
      <c r="B401" s="8" t="s">
        <v>1398</v>
      </c>
      <c r="C401" s="15" t="s">
        <v>1399</v>
      </c>
      <c r="D401" s="9" t="str">
        <f aca="false">"Rockwinkel "&amp;F401</f>
        <v>Rockwinkel 40B</v>
      </c>
      <c r="E401" s="9" t="str">
        <f aca="false">G401&amp;", "&amp;H401&amp;", "&amp;I401</f>
        <v>Müller, J., Gärtner</v>
      </c>
      <c r="F401" s="16" t="s">
        <v>1400</v>
      </c>
      <c r="G401" s="9" t="s">
        <v>162</v>
      </c>
      <c r="H401" s="9" t="s">
        <v>150</v>
      </c>
      <c r="I401" s="9" t="s">
        <v>236</v>
      </c>
      <c r="J401" s="9"/>
      <c r="K401" s="8" t="s">
        <v>1401</v>
      </c>
      <c r="L401" s="9" t="str">
        <f aca="false">"https://www.openstreetmap.org/?mlat="&amp;MID(A401,1,9)&amp;"&amp;mlon="&amp;MID(B401,1,8)&amp;"#map=18/"&amp;MID(A401,1,9)&amp;"/"&amp;MID(B401,1,8)</f>
        <v>https://www.openstreetmap.org/?mlat=53.060123&amp;mlon=8.921606#map=18/53.060123/8.921606</v>
      </c>
      <c r="M401" s="9" t="str">
        <f aca="false">"https://opentopomap.org/#marker=17/"&amp;MID(A401,1,9)&amp;"/"&amp;MID(B401,1,8)</f>
        <v>https://opentopomap.org/#marker=17/53.060123/8.921606</v>
      </c>
    </row>
    <row r="402" customFormat="false" ht="14.15" hidden="false" customHeight="true" outlineLevel="0" collapsed="false">
      <c r="A402" s="8" t="s">
        <v>2185</v>
      </c>
      <c r="B402" s="8" t="s">
        <v>2399</v>
      </c>
      <c r="C402" s="15" t="s">
        <v>2400</v>
      </c>
      <c r="D402" s="9" t="str">
        <f aca="false">"Rockwinkel am Rüten "&amp;F402</f>
        <v>Rockwinkel am Rüten 25</v>
      </c>
      <c r="E402" s="9" t="str">
        <f aca="false">G402&amp;", "&amp;H402&amp;", "&amp;I402</f>
        <v>Müller, J., Wwe.</v>
      </c>
      <c r="F402" s="16" t="n">
        <v>25</v>
      </c>
      <c r="G402" s="9" t="s">
        <v>162</v>
      </c>
      <c r="H402" s="9" t="s">
        <v>150</v>
      </c>
      <c r="I402" s="9" t="s">
        <v>91</v>
      </c>
      <c r="J402" s="9"/>
      <c r="K402" s="8" t="s">
        <v>2401</v>
      </c>
      <c r="L402" s="9" t="str">
        <f aca="false">"https://www.openstreetmap.org/?mlat="&amp;MID(A402,1,9)&amp;"&amp;mlon="&amp;MID(B402,1,8)&amp;"#map=18/"&amp;MID(A402,1,9)&amp;"/"&amp;MID(B402,1,8)</f>
        <v>https://www.openstreetmap.org/?mlat=53.101587&amp;mlon=8.898103#map=18/53.101587/8.898103</v>
      </c>
      <c r="M402" s="9" t="str">
        <f aca="false">"https://opentopomap.org/#marker=17/"&amp;MID(A402,1,9)&amp;"/"&amp;MID(B402,1,8)</f>
        <v>https://opentopomap.org/#marker=17/53.101587/8.898103</v>
      </c>
    </row>
    <row r="403" customFormat="false" ht="14.15" hidden="false" customHeight="true" outlineLevel="0" collapsed="false">
      <c r="A403" s="8" t="s">
        <v>2185</v>
      </c>
      <c r="B403" s="8" t="s">
        <v>2399</v>
      </c>
      <c r="C403" s="15" t="s">
        <v>2400</v>
      </c>
      <c r="D403" s="9" t="str">
        <f aca="false">"Rockwinkel "&amp;F403</f>
        <v>Rockwinkel 135a</v>
      </c>
      <c r="E403" s="9" t="str">
        <f aca="false">G403&amp;", "&amp;H403&amp;", "&amp;I403</f>
        <v>Müller, Joh., Wwe.</v>
      </c>
      <c r="F403" s="16" t="s">
        <v>2374</v>
      </c>
      <c r="G403" s="9" t="s">
        <v>162</v>
      </c>
      <c r="H403" s="9" t="s">
        <v>143</v>
      </c>
      <c r="I403" s="9" t="s">
        <v>91</v>
      </c>
      <c r="J403" s="9"/>
      <c r="K403" s="8" t="s">
        <v>2401</v>
      </c>
      <c r="L403" s="9" t="str">
        <f aca="false">"https://www.openstreetmap.org/?mlat="&amp;MID(A403,1,9)&amp;"&amp;mlon="&amp;MID(B403,1,8)&amp;"#map=18/"&amp;MID(A403,1,9)&amp;"/"&amp;MID(B403,1,8)</f>
        <v>https://www.openstreetmap.org/?mlat=53.101587&amp;mlon=8.898103#map=18/53.101587/8.898103</v>
      </c>
      <c r="M403" s="9" t="str">
        <f aca="false">"https://opentopomap.org/#marker=17/"&amp;MID(A403,1,9)&amp;"/"&amp;MID(B403,1,8)</f>
        <v>https://opentopomap.org/#marker=17/53.101587/8.898103</v>
      </c>
    </row>
    <row r="404" customFormat="false" ht="14.15" hidden="false" customHeight="true" outlineLevel="0" collapsed="false">
      <c r="A404" s="8" t="s">
        <v>1813</v>
      </c>
      <c r="B404" s="8" t="s">
        <v>1814</v>
      </c>
      <c r="C404" s="15" t="s">
        <v>1815</v>
      </c>
      <c r="D404" s="9" t="str">
        <f aca="false">"Rockwinkel "&amp;F404</f>
        <v>Rockwinkel 85c</v>
      </c>
      <c r="E404" s="9" t="str">
        <f aca="false">"Muller"&amp;", "&amp;H404&amp;", "&amp;I404</f>
        <v>Muller, W., Gärtner</v>
      </c>
      <c r="F404" s="16" t="s">
        <v>1816</v>
      </c>
      <c r="G404" s="9" t="s">
        <v>162</v>
      </c>
      <c r="H404" s="9" t="s">
        <v>559</v>
      </c>
      <c r="I404" s="9" t="s">
        <v>236</v>
      </c>
      <c r="J404" s="9"/>
      <c r="K404" s="8" t="s">
        <v>1817</v>
      </c>
      <c r="L404" s="9" t="str">
        <f aca="false">"https://www.openstreetmap.org/?mlat="&amp;MID(A404,1,9)&amp;"&amp;mlon="&amp;MID(B404,1,8)&amp;"#map=18/"&amp;MID(A404,1,9)&amp;"/"&amp;MID(B404,1,8)</f>
        <v>https://www.openstreetmap.org/?mlat=53.084671&amp;mlon=8.936813#map=18/53.084671/8.936813</v>
      </c>
      <c r="M404" s="9" t="str">
        <f aca="false">"https://opentopomap.org/#marker=17/"&amp;MID(A404,1,9)&amp;"/"&amp;MID(B404,1,8)</f>
        <v>https://opentopomap.org/#marker=17/53.084671/8.936813</v>
      </c>
    </row>
    <row r="405" customFormat="false" ht="14.15" hidden="false" customHeight="true" outlineLevel="0" collapsed="false">
      <c r="A405" s="8" t="s">
        <v>1705</v>
      </c>
      <c r="B405" s="8" t="s">
        <v>1706</v>
      </c>
      <c r="C405" s="15" t="s">
        <v>1707</v>
      </c>
      <c r="D405" s="9" t="str">
        <f aca="false">"Rockwinkel "&amp;F405</f>
        <v>Rockwinkel 78a</v>
      </c>
      <c r="E405" s="9" t="str">
        <f aca="false">G405&amp;", "&amp;I405</f>
        <v>Müller, Wwe.</v>
      </c>
      <c r="F405" s="16" t="s">
        <v>1708</v>
      </c>
      <c r="G405" s="9" t="s">
        <v>162</v>
      </c>
      <c r="H405" s="9"/>
      <c r="I405" s="9" t="s">
        <v>91</v>
      </c>
      <c r="J405" s="9"/>
      <c r="K405" s="8" t="s">
        <v>1709</v>
      </c>
      <c r="L405" s="9" t="str">
        <f aca="false">"https://www.openstreetmap.org/?mlat="&amp;MID(A405,1,9)&amp;"&amp;mlon="&amp;MID(B405,1,8)&amp;"#map=18/"&amp;MID(A405,1,9)&amp;"/"&amp;MID(B405,1,8)</f>
        <v>https://www.openstreetmap.org/?mlat=53.085&amp;mlon=8.9415#map=18/53.085/8.9415</v>
      </c>
      <c r="M405" s="9" t="str">
        <f aca="false">"https://opentopomap.org/#marker=17/"&amp;MID(A405,1,9)&amp;"/"&amp;MID(B405,1,8)</f>
        <v>https://opentopomap.org/#marker=17/53.085/8.9415</v>
      </c>
    </row>
    <row r="406" customFormat="false" ht="14.15" hidden="false" customHeight="true" outlineLevel="0" collapsed="false">
      <c r="A406" s="8" t="s">
        <v>1381</v>
      </c>
      <c r="B406" s="8" t="s">
        <v>1382</v>
      </c>
      <c r="C406" s="15" t="s">
        <v>1383</v>
      </c>
      <c r="D406" s="9" t="str">
        <f aca="false">"Rockwinkel "&amp;F406</f>
        <v>Rockwinkel 39a</v>
      </c>
      <c r="E406" s="9" t="str">
        <f aca="false">G406&amp;", "&amp;H406&amp;", "&amp;I406</f>
        <v>Nahrmann, Arn., Arbeiter</v>
      </c>
      <c r="F406" s="16" t="s">
        <v>1384</v>
      </c>
      <c r="G406" s="9" t="s">
        <v>1371</v>
      </c>
      <c r="H406" s="9" t="s">
        <v>1385</v>
      </c>
      <c r="I406" s="9" t="s">
        <v>94</v>
      </c>
      <c r="J406" s="9"/>
      <c r="K406" s="8" t="s">
        <v>1386</v>
      </c>
      <c r="L406" s="9" t="str">
        <f aca="false">"https://www.openstreetmap.org/?mlat="&amp;MID(A406,1,9)&amp;"&amp;mlon="&amp;MID(B406,1,8)&amp;"#map=18/"&amp;MID(A406,1,9)&amp;"/"&amp;MID(B406,1,8)</f>
        <v>https://www.openstreetmap.org/?mlat=53.062018&amp;mlon=8.923586#map=18/53.062018/8.923586</v>
      </c>
      <c r="M406" s="9" t="str">
        <f aca="false">"https://opentopomap.org/#marker=17/"&amp;MID(A406,1,9)&amp;"/"&amp;MID(B406,1,8)</f>
        <v>https://opentopomap.org/#marker=17/53.062018/8.923586</v>
      </c>
    </row>
    <row r="407" customFormat="false" ht="14.15" hidden="false" customHeight="true" outlineLevel="0" collapsed="false">
      <c r="A407" s="8" t="s">
        <v>1368</v>
      </c>
      <c r="B407" s="8" t="s">
        <v>1369</v>
      </c>
      <c r="C407" s="17" t="s">
        <v>1370</v>
      </c>
      <c r="D407" s="9" t="str">
        <f aca="false">"Rockwinkel "&amp;F407</f>
        <v>Rockwinkel 38</v>
      </c>
      <c r="E407" s="9" t="str">
        <f aca="false">G407&amp;", "&amp;H407&amp;", "&amp;I407</f>
        <v>Nahrmann, Died., Arbeiter</v>
      </c>
      <c r="F407" s="16" t="n">
        <v>38</v>
      </c>
      <c r="G407" s="9" t="s">
        <v>1371</v>
      </c>
      <c r="H407" s="9" t="s">
        <v>1372</v>
      </c>
      <c r="I407" s="9" t="s">
        <v>94</v>
      </c>
      <c r="J407" s="9"/>
      <c r="K407" s="8" t="s">
        <v>1373</v>
      </c>
      <c r="L407" s="9" t="str">
        <f aca="false">"https://www.openstreetmap.org/?mlat="&amp;MID(A407,1,9)&amp;"&amp;mlon="&amp;MID(B407,1,8)&amp;"#map=18/"&amp;MID(A407,1,9)&amp;"/"&amp;MID(B407,1,8)</f>
        <v>https://www.openstreetmap.org/?mlat=53.07091&amp;mlon=8.923836#map=18/53.07091/8.923836</v>
      </c>
      <c r="M407" s="9" t="str">
        <f aca="false">"https://opentopomap.org/#marker=17/"&amp;MID(A407,1,9)&amp;"/"&amp;MID(B407,1,8)</f>
        <v>https://opentopomap.org/#marker=17/53.07091/8.923836</v>
      </c>
    </row>
    <row r="408" customFormat="false" ht="14.15" hidden="false" customHeight="true" outlineLevel="0" collapsed="false">
      <c r="A408" s="8" t="s">
        <v>153</v>
      </c>
      <c r="B408" s="8" t="s">
        <v>154</v>
      </c>
      <c r="C408" s="15" t="s">
        <v>155</v>
      </c>
      <c r="D408" s="9" t="str">
        <f aca="false">"Oberneuland "&amp;F408</f>
        <v>Oberneuland 5</v>
      </c>
      <c r="E408" s="9" t="str">
        <f aca="false">G408&amp;", "&amp;H408</f>
        <v>Netzsch, Christian</v>
      </c>
      <c r="F408" s="16" t="n">
        <v>5</v>
      </c>
      <c r="G408" s="9" t="s">
        <v>156</v>
      </c>
      <c r="H408" s="9" t="s">
        <v>157</v>
      </c>
      <c r="I408" s="9"/>
      <c r="J408" s="9"/>
      <c r="K408" s="8" t="s">
        <v>158</v>
      </c>
      <c r="L408" s="9" t="str">
        <f aca="false">"https://www.openstreetmap.org/?mlat="&amp;MID(A408,1,9)&amp;"&amp;mlon="&amp;MID(B408,1,8)&amp;"#map=18/"&amp;MID(A408,1,9)&amp;"/"&amp;MID(B408,1,8)</f>
        <v>https://www.openstreetmap.org/?mlat=53.10496&amp;mlon=8.90331#map=18/53.10496/8.90331</v>
      </c>
      <c r="M408" s="9" t="str">
        <f aca="false">"https://opentopomap.org/#marker=17/"&amp;MID(A408,1,9)&amp;"/"&amp;MID(B408,1,8)</f>
        <v>https://opentopomap.org/#marker=17/53.10496/8.90331</v>
      </c>
    </row>
    <row r="409" customFormat="false" ht="14.15" hidden="false" customHeight="true" outlineLevel="0" collapsed="false">
      <c r="A409" s="8" t="s">
        <v>377</v>
      </c>
      <c r="B409" s="8" t="s">
        <v>378</v>
      </c>
      <c r="C409" s="15" t="s">
        <v>379</v>
      </c>
      <c r="D409" s="9" t="str">
        <f aca="false">"Oberneuland "&amp;F409</f>
        <v>Oberneuland 27b</v>
      </c>
      <c r="E409" s="9" t="str">
        <f aca="false">G409&amp;", "&amp;H409&amp;", "&amp;I409</f>
        <v>Neupert, Carl, Arbeiter</v>
      </c>
      <c r="F409" s="16" t="s">
        <v>380</v>
      </c>
      <c r="G409" s="9" t="s">
        <v>381</v>
      </c>
      <c r="H409" s="9" t="s">
        <v>235</v>
      </c>
      <c r="I409" s="9" t="s">
        <v>94</v>
      </c>
      <c r="J409" s="9"/>
      <c r="K409" s="8" t="s">
        <v>382</v>
      </c>
      <c r="L409" s="9" t="str">
        <f aca="false">"https://www.openstreetmap.org/?mlat="&amp;MID(A409,1,9)&amp;"&amp;mlon="&amp;MID(B409,1,8)&amp;"#map=18/"&amp;MID(A409,1,9)&amp;"/"&amp;MID(B409,1,8)</f>
        <v>https://www.openstreetmap.org/?mlat=53.099118&amp;mlon=8.924156#map=18/53.099118/8.924156</v>
      </c>
      <c r="M409" s="9" t="str">
        <f aca="false">"https://opentopomap.org/#marker=17/"&amp;MID(A409,1,9)&amp;"/"&amp;MID(B409,1,8)</f>
        <v>https://opentopomap.org/#marker=17/53.099118/8.924156</v>
      </c>
    </row>
    <row r="410" customFormat="false" ht="14.15" hidden="false" customHeight="true" outlineLevel="0" collapsed="false">
      <c r="A410" s="8" t="s">
        <v>905</v>
      </c>
      <c r="B410" s="8" t="s">
        <v>906</v>
      </c>
      <c r="C410" s="15" t="s">
        <v>907</v>
      </c>
      <c r="D410" s="9" t="str">
        <f aca="false">"Rockwinkel "&amp;F410</f>
        <v>Rockwinkel 1</v>
      </c>
      <c r="E410" s="9" t="str">
        <f aca="false">G410&amp;", "&amp;H410</f>
        <v>Nielsen, A. Julius</v>
      </c>
      <c r="F410" s="16" t="n">
        <v>1</v>
      </c>
      <c r="G410" s="9" t="s">
        <v>908</v>
      </c>
      <c r="H410" s="9" t="s">
        <v>909</v>
      </c>
      <c r="I410" s="9"/>
      <c r="J410" s="9" t="s">
        <v>151</v>
      </c>
      <c r="K410" s="8" t="s">
        <v>910</v>
      </c>
      <c r="L410" s="9" t="str">
        <f aca="false">"https://www.openstreetmap.org/?mlat="&amp;MID(A410,1,9)&amp;"&amp;mlon="&amp;MID(B410,1,8)&amp;"#map=18/"&amp;MID(A410,1,9)&amp;"/"&amp;MID(B410,1,8)</f>
        <v>https://www.openstreetmap.org/?mlat=53.09902&amp;mlon=8.90762#map=18/53.09902/8.90762</v>
      </c>
      <c r="M410" s="9" t="str">
        <f aca="false">"https://opentopomap.org/#marker=17/"&amp;MID(A410,1,9)&amp;"/"&amp;MID(B410,1,8)</f>
        <v>https://opentopomap.org/#marker=17/53.09902/8.90762</v>
      </c>
    </row>
    <row r="411" customFormat="false" ht="14.15" hidden="false" customHeight="true" outlineLevel="0" collapsed="false">
      <c r="A411" s="8" t="s">
        <v>905</v>
      </c>
      <c r="B411" s="8" t="s">
        <v>906</v>
      </c>
      <c r="C411" s="15" t="s">
        <v>907</v>
      </c>
      <c r="D411" s="9" t="str">
        <f aca="false">"Rockwinkel "&amp;F411</f>
        <v>Rockwinkel 1</v>
      </c>
      <c r="E411" s="9" t="str">
        <f aca="false">G411&amp;", "&amp;H411&amp;", "&amp;I411</f>
        <v>Nielsen, R., Kaufmann</v>
      </c>
      <c r="F411" s="16" t="n">
        <v>1</v>
      </c>
      <c r="G411" s="9" t="s">
        <v>908</v>
      </c>
      <c r="H411" s="9" t="s">
        <v>911</v>
      </c>
      <c r="I411" s="9" t="s">
        <v>912</v>
      </c>
      <c r="J411" s="9" t="s">
        <v>151</v>
      </c>
      <c r="K411" s="8" t="s">
        <v>910</v>
      </c>
      <c r="L411" s="9" t="str">
        <f aca="false">"https://www.openstreetmap.org/?mlat="&amp;MID(A411,1,9)&amp;"&amp;mlon="&amp;MID(B411,1,8)&amp;"#map=18/"&amp;MID(A411,1,9)&amp;"/"&amp;MID(B411,1,8)</f>
        <v>https://www.openstreetmap.org/?mlat=53.09902&amp;mlon=8.90762#map=18/53.09902/8.90762</v>
      </c>
      <c r="M411" s="9" t="str">
        <f aca="false">"https://opentopomap.org/#marker=17/"&amp;MID(A411,1,9)&amp;"/"&amp;MID(B411,1,8)</f>
        <v>https://opentopomap.org/#marker=17/53.09902/8.90762</v>
      </c>
    </row>
    <row r="412" customFormat="false" ht="14.15" hidden="false" customHeight="true" outlineLevel="0" collapsed="false">
      <c r="A412" s="8" t="s">
        <v>993</v>
      </c>
      <c r="B412" s="8" t="s">
        <v>994</v>
      </c>
      <c r="C412" s="15" t="s">
        <v>995</v>
      </c>
      <c r="D412" s="9" t="str">
        <f aca="false">"Rockwinkel "&amp;F412</f>
        <v>Rockwinkel 4a</v>
      </c>
      <c r="E412" s="9" t="str">
        <f aca="false">G412&amp;", "&amp;H412&amp;", "&amp;I412&amp;", "&amp;J412</f>
        <v>Niemann, J. H., Wwe., Landgut</v>
      </c>
      <c r="F412" s="16" t="s">
        <v>996</v>
      </c>
      <c r="G412" s="9" t="s">
        <v>997</v>
      </c>
      <c r="H412" s="9" t="s">
        <v>570</v>
      </c>
      <c r="I412" s="9" t="s">
        <v>91</v>
      </c>
      <c r="J412" s="9" t="s">
        <v>151</v>
      </c>
      <c r="K412" s="8" t="s">
        <v>998</v>
      </c>
      <c r="L412" s="9" t="str">
        <f aca="false">"https://www.openstreetmap.org/?mlat="&amp;MID(A412,1,9)&amp;"&amp;mlon="&amp;MID(B412,1,8)&amp;"#map=18/"&amp;MID(A412,1,9)&amp;"/"&amp;MID(B412,1,8)</f>
        <v>https://www.openstreetmap.org/?mlat=53.094844&amp;mlon=8.916285#map=18/53.094844/8.916285</v>
      </c>
      <c r="M412" s="9" t="str">
        <f aca="false">"https://opentopomap.org/#marker=17/"&amp;MID(A412,1,9)&amp;"/"&amp;MID(B412,1,8)</f>
        <v>https://opentopomap.org/#marker=17/53.094844/8.916285</v>
      </c>
    </row>
    <row r="413" customFormat="false" ht="14.15" hidden="false" customHeight="true" outlineLevel="0" collapsed="false">
      <c r="A413" s="8" t="s">
        <v>2185</v>
      </c>
      <c r="B413" s="8" t="s">
        <v>2186</v>
      </c>
      <c r="C413" s="15" t="s">
        <v>2187</v>
      </c>
      <c r="D413" s="9" t="str">
        <f aca="false">"Rockwinkel "&amp;F413</f>
        <v>Rockwinkel 112c</v>
      </c>
      <c r="E413" s="9" t="str">
        <f aca="false">G413&amp;", "&amp;H413&amp;", "&amp;I413</f>
        <v>Nixdorf, Ferdinand, Gärtner</v>
      </c>
      <c r="F413" s="16" t="s">
        <v>2188</v>
      </c>
      <c r="G413" s="9" t="s">
        <v>2189</v>
      </c>
      <c r="H413" s="9" t="s">
        <v>865</v>
      </c>
      <c r="I413" s="9" t="s">
        <v>236</v>
      </c>
      <c r="J413" s="9"/>
      <c r="K413" s="8" t="s">
        <v>2190</v>
      </c>
      <c r="L413" s="9" t="str">
        <f aca="false">"https://www.openstreetmap.org/?mlat="&amp;MID(A413,1,9)&amp;"&amp;mlon="&amp;MID(B413,1,8)&amp;"#map=18/"&amp;MID(A413,1,9)&amp;"/"&amp;MID(B413,1,8)</f>
        <v>https://www.openstreetmap.org/?mlat=53.101587&amp;mlon=8.913813#map=18/53.101587/8.913813</v>
      </c>
      <c r="M413" s="9" t="str">
        <f aca="false">"https://opentopomap.org/#marker=17/"&amp;MID(A413,1,9)&amp;"/"&amp;MID(B413,1,8)</f>
        <v>https://opentopomap.org/#marker=17/53.101587/8.913813</v>
      </c>
    </row>
    <row r="414" customFormat="false" ht="14.15" hidden="false" customHeight="true" outlineLevel="0" collapsed="false">
      <c r="A414" s="8" t="s">
        <v>1555</v>
      </c>
      <c r="B414" s="8" t="s">
        <v>1556</v>
      </c>
      <c r="C414" s="15" t="s">
        <v>1557</v>
      </c>
      <c r="D414" s="9" t="str">
        <f aca="false">"Rockwinkel "&amp;F414</f>
        <v>Rockwinkel 60e</v>
      </c>
      <c r="E414" s="9" t="str">
        <f aca="false">G414&amp;", "&amp;H414&amp;", "&amp;I414</f>
        <v>Nöthig, Ernst, Arbeiter</v>
      </c>
      <c r="F414" s="16" t="s">
        <v>1558</v>
      </c>
      <c r="G414" s="9" t="s">
        <v>1561</v>
      </c>
      <c r="H414" s="9" t="s">
        <v>1562</v>
      </c>
      <c r="I414" s="9" t="s">
        <v>94</v>
      </c>
      <c r="J414" s="9"/>
      <c r="K414" s="8" t="s">
        <v>1560</v>
      </c>
      <c r="L414" s="9" t="str">
        <f aca="false">"https://www.openstreetmap.org/?mlat="&amp;MID(A414,1,9)&amp;"&amp;mlon="&amp;MID(B414,1,8)&amp;"#map=18/"&amp;MID(A414,1,9)&amp;"/"&amp;MID(B414,1,8)</f>
        <v>https://www.openstreetmap.org/?mlat=53.085024&amp;mlon=8.947592#map=18/53.085024/8.947592</v>
      </c>
      <c r="M414" s="9" t="str">
        <f aca="false">"https://opentopomap.org/#marker=17/"&amp;MID(A414,1,9)&amp;"/"&amp;MID(B414,1,8)</f>
        <v>https://opentopomap.org/#marker=17/53.085024/8.947592</v>
      </c>
    </row>
    <row r="415" customFormat="false" ht="14.15" hidden="false" customHeight="true" outlineLevel="0" collapsed="false">
      <c r="A415" s="8" t="s">
        <v>2191</v>
      </c>
      <c r="B415" s="8" t="s">
        <v>2192</v>
      </c>
      <c r="C415" s="15" t="s">
        <v>2193</v>
      </c>
      <c r="D415" s="9" t="str">
        <f aca="false">"Rockwinkel "&amp;F415</f>
        <v>Rockwinkel 113</v>
      </c>
      <c r="E415" s="9" t="str">
        <f aca="false">G415&amp;", "&amp;H415&amp;", "&amp;I415</f>
        <v>Nullmeier, Christian, Arbeiter</v>
      </c>
      <c r="F415" s="16" t="n">
        <v>113</v>
      </c>
      <c r="G415" s="9" t="s">
        <v>2195</v>
      </c>
      <c r="H415" s="9" t="s">
        <v>157</v>
      </c>
      <c r="I415" s="9" t="s">
        <v>94</v>
      </c>
      <c r="J415" s="9"/>
      <c r="K415" s="8" t="s">
        <v>2194</v>
      </c>
      <c r="L415" s="9" t="str">
        <f aca="false">"https://www.openstreetmap.org/?mlat="&amp;MID(A415,1,9)&amp;"&amp;mlon="&amp;MID(B415,1,8)&amp;"#map=18/"&amp;MID(A415,1,9)&amp;"/"&amp;MID(B415,1,8)</f>
        <v>https://www.openstreetmap.org/?mlat=53.10166&amp;mlon=8.90982#map=18/53.10166/8.90982</v>
      </c>
      <c r="M415" s="9" t="str">
        <f aca="false">"https://opentopomap.org/#marker=17/"&amp;MID(A415,1,9)&amp;"/"&amp;MID(B415,1,8)</f>
        <v>https://opentopomap.org/#marker=17/53.10166/8.90982</v>
      </c>
    </row>
    <row r="416" customFormat="false" ht="14.15" hidden="false" customHeight="true" outlineLevel="0" collapsed="false">
      <c r="A416" s="8" t="s">
        <v>2132</v>
      </c>
      <c r="B416" s="8" t="s">
        <v>2133</v>
      </c>
      <c r="C416" s="15" t="s">
        <v>2134</v>
      </c>
      <c r="D416" s="9" t="str">
        <f aca="false">"Rockwinkel "&amp;F416</f>
        <v>Rockwinkel 108a</v>
      </c>
      <c r="E416" s="9" t="str">
        <f aca="false">G416&amp;", "&amp;H416&amp;", "&amp;I416</f>
        <v>Nullmeyer, Chr., Arbeiter</v>
      </c>
      <c r="F416" s="16" t="s">
        <v>2135</v>
      </c>
      <c r="G416" s="9" t="s">
        <v>2136</v>
      </c>
      <c r="H416" s="9" t="s">
        <v>242</v>
      </c>
      <c r="I416" s="9" t="s">
        <v>94</v>
      </c>
      <c r="J416" s="9"/>
      <c r="K416" s="8" t="s">
        <v>2137</v>
      </c>
      <c r="L416" s="9" t="str">
        <f aca="false">"https://www.openstreetmap.org/?mlat="&amp;MID(A416,1,9)&amp;"&amp;mlon="&amp;MID(B416,1,8)&amp;"#map=18/"&amp;MID(A416,1,9)&amp;"/"&amp;MID(B416,1,8)</f>
        <v>https://www.openstreetmap.org/?mlat=53.098699&amp;mlon=8.922303#map=18/53.098699/8.922303</v>
      </c>
      <c r="M416" s="9" t="str">
        <f aca="false">"https://opentopomap.org/#marker=17/"&amp;MID(A416,1,9)&amp;"/"&amp;MID(B416,1,8)</f>
        <v>https://opentopomap.org/#marker=17/53.098699/8.922303</v>
      </c>
    </row>
    <row r="417" customFormat="false" ht="14.15" hidden="false" customHeight="true" outlineLevel="0" collapsed="false">
      <c r="A417" s="8" t="s">
        <v>1043</v>
      </c>
      <c r="B417" s="8" t="s">
        <v>1044</v>
      </c>
      <c r="C417" s="15" t="s">
        <v>1045</v>
      </c>
      <c r="D417" s="9" t="str">
        <f aca="false">"Rockwinkel "&amp;F417</f>
        <v>Rockwinkel 5h</v>
      </c>
      <c r="E417" s="9" t="str">
        <f aca="false">G417&amp;", "&amp;H417&amp;", "&amp;I417</f>
        <v>Oschimek, Franz, Arbeiter</v>
      </c>
      <c r="F417" s="16" t="s">
        <v>1046</v>
      </c>
      <c r="G417" s="9" t="s">
        <v>1047</v>
      </c>
      <c r="H417" s="9" t="s">
        <v>275</v>
      </c>
      <c r="I417" s="9" t="s">
        <v>94</v>
      </c>
      <c r="J417" s="9"/>
      <c r="K417" s="8" t="s">
        <v>1048</v>
      </c>
      <c r="L417" s="9" t="str">
        <f aca="false">"https://www.openstreetmap.org/?mlat="&amp;MID(A417,1,9)&amp;"&amp;mlon="&amp;MID(B417,1,8)&amp;"#map=18/"&amp;MID(A417,1,9)&amp;"/"&amp;MID(B417,1,8)</f>
        <v>https://www.openstreetmap.org/?mlat=53.092935&amp;mlon=8.917804#map=18/53.092935/8.917804</v>
      </c>
      <c r="M417" s="9" t="str">
        <f aca="false">"https://opentopomap.org/#marker=17/"&amp;MID(A417,1,9)&amp;"/"&amp;MID(B417,1,8)</f>
        <v>https://opentopomap.org/#marker=17/53.092935/8.917804</v>
      </c>
    </row>
    <row r="418" customFormat="false" ht="14.15" hidden="false" customHeight="true" outlineLevel="0" collapsed="false">
      <c r="A418" s="8" t="s">
        <v>300</v>
      </c>
      <c r="B418" s="8" t="s">
        <v>301</v>
      </c>
      <c r="C418" s="15" t="s">
        <v>302</v>
      </c>
      <c r="D418" s="9" t="str">
        <f aca="false">"Oberneuland "&amp;F418</f>
        <v>Oberneuland 20</v>
      </c>
      <c r="E418" s="9" t="str">
        <f aca="false">G418&amp;", "&amp;H418&amp;", "&amp;I418</f>
        <v>Osmers, Albert, Landmann</v>
      </c>
      <c r="F418" s="16" t="n">
        <v>20</v>
      </c>
      <c r="G418" s="9" t="s">
        <v>303</v>
      </c>
      <c r="H418" s="9" t="s">
        <v>269</v>
      </c>
      <c r="I418" s="9" t="s">
        <v>164</v>
      </c>
      <c r="J418" s="9"/>
      <c r="K418" s="8" t="s">
        <v>304</v>
      </c>
      <c r="L418" s="9" t="str">
        <f aca="false">"https://www.openstreetmap.org/?mlat="&amp;MID(A418,1,9)&amp;"&amp;mlon="&amp;MID(B418,1,8)&amp;"#map=18/"&amp;MID(A418,1,9)&amp;"/"&amp;MID(B418,1,8)</f>
        <v>https://www.openstreetmap.org/?mlat=53.102362&amp;mlon=8.923326#map=18/53.102362/8.923326</v>
      </c>
      <c r="M418" s="9" t="str">
        <f aca="false">"https://opentopomap.org/#marker=17/"&amp;MID(A418,1,9)&amp;"/"&amp;MID(B418,1,8)</f>
        <v>https://opentopomap.org/#marker=17/53.102362/8.923326</v>
      </c>
    </row>
    <row r="419" customFormat="false" ht="14.15" hidden="false" customHeight="true" outlineLevel="0" collapsed="false">
      <c r="A419" s="8" t="s">
        <v>740</v>
      </c>
      <c r="B419" s="8" t="s">
        <v>741</v>
      </c>
      <c r="C419" s="15" t="s">
        <v>742</v>
      </c>
      <c r="D419" s="9" t="str">
        <f aca="false">"Oberneuland "&amp;F419</f>
        <v>Oberneuland 72</v>
      </c>
      <c r="E419" s="9" t="str">
        <f aca="false">G419&amp;", "&amp;H419&amp;", "&amp;I419</f>
        <v>Osmers, Albert, Landmann</v>
      </c>
      <c r="F419" s="16" t="n">
        <v>72</v>
      </c>
      <c r="G419" s="9" t="s">
        <v>303</v>
      </c>
      <c r="H419" s="9" t="s">
        <v>269</v>
      </c>
      <c r="I419" s="9" t="s">
        <v>164</v>
      </c>
      <c r="J419" s="9"/>
      <c r="K419" s="8" t="s">
        <v>743</v>
      </c>
      <c r="L419" s="9" t="str">
        <f aca="false">"https://www.openstreetmap.org/?mlat="&amp;MID(A419,1,9)&amp;"&amp;mlon="&amp;MID(B419,1,8)&amp;"#map=18/"&amp;MID(A419,1,9)&amp;"/"&amp;MID(B419,1,8)</f>
        <v>https://www.openstreetmap.org/?mlat=53.084977&amp;mlon=8.94877#map=18/53.084977/8.94877</v>
      </c>
      <c r="M419" s="9" t="str">
        <f aca="false">"https://opentopomap.org/#marker=17/"&amp;MID(A419,1,9)&amp;"/"&amp;MID(B419,1,8)</f>
        <v>https://opentopomap.org/#marker=17/53.084977/8.94877</v>
      </c>
    </row>
    <row r="420" customFormat="false" ht="14.15" hidden="false" customHeight="true" outlineLevel="0" collapsed="false">
      <c r="A420" s="8" t="s">
        <v>808</v>
      </c>
      <c r="B420" s="8" t="s">
        <v>809</v>
      </c>
      <c r="C420" s="15" t="s">
        <v>810</v>
      </c>
      <c r="D420" s="9" t="str">
        <f aca="false">"Oberneuland "&amp;F420</f>
        <v>Oberneuland 83</v>
      </c>
      <c r="E420" s="9" t="str">
        <f aca="false">G420&amp;", "&amp;H420&amp;", "&amp;I420</f>
        <v>Osmers, Arend, Landmann</v>
      </c>
      <c r="F420" s="16" t="n">
        <v>83</v>
      </c>
      <c r="G420" s="9" t="s">
        <v>303</v>
      </c>
      <c r="H420" s="9" t="s">
        <v>811</v>
      </c>
      <c r="I420" s="9" t="s">
        <v>164</v>
      </c>
      <c r="J420" s="9"/>
      <c r="K420" s="8" t="s">
        <v>812</v>
      </c>
      <c r="L420" s="9" t="str">
        <f aca="false">"https://www.openstreetmap.org/?mlat="&amp;MID(A420,1,9)&amp;"&amp;mlon="&amp;MID(B420,1,8)&amp;"#map=18/"&amp;MID(A420,1,9)&amp;"/"&amp;MID(B420,1,8)</f>
        <v>https://www.openstreetmap.org/?mlat=53.09245&amp;mlon=8.94917#map=18/53.09245/8.94917</v>
      </c>
      <c r="M420" s="9" t="str">
        <f aca="false">"https://opentopomap.org/#marker=17/"&amp;MID(A420,1,9)&amp;"/"&amp;MID(B420,1,8)</f>
        <v>https://opentopomap.org/#marker=17/53.09245/8.94917</v>
      </c>
    </row>
    <row r="421" customFormat="false" ht="14.15" hidden="false" customHeight="true" outlineLevel="0" collapsed="false">
      <c r="A421" s="8" t="s">
        <v>300</v>
      </c>
      <c r="B421" s="8" t="s">
        <v>301</v>
      </c>
      <c r="C421" s="15" t="s">
        <v>302</v>
      </c>
      <c r="D421" s="9" t="str">
        <f aca="false">"Oberneuland "&amp;F421</f>
        <v>Oberneuland 20</v>
      </c>
      <c r="E421" s="9" t="str">
        <f aca="false">G421&amp;", "&amp;H421&amp;", "&amp;I421</f>
        <v>Osmers, Arnd, Landmann</v>
      </c>
      <c r="F421" s="16" t="n">
        <v>20</v>
      </c>
      <c r="G421" s="9" t="s">
        <v>303</v>
      </c>
      <c r="H421" s="9" t="s">
        <v>305</v>
      </c>
      <c r="I421" s="9" t="s">
        <v>164</v>
      </c>
      <c r="J421" s="9"/>
      <c r="K421" s="8" t="s">
        <v>304</v>
      </c>
      <c r="L421" s="9" t="str">
        <f aca="false">"https://www.openstreetmap.org/?mlat="&amp;MID(A421,1,9)&amp;"&amp;mlon="&amp;MID(B421,1,8)&amp;"#map=18/"&amp;MID(A421,1,9)&amp;"/"&amp;MID(B421,1,8)</f>
        <v>https://www.openstreetmap.org/?mlat=53.102362&amp;mlon=8.923326#map=18/53.102362/8.923326</v>
      </c>
      <c r="M421" s="9" t="str">
        <f aca="false">"https://opentopomap.org/#marker=17/"&amp;MID(A421,1,9)&amp;"/"&amp;MID(B421,1,8)</f>
        <v>https://opentopomap.org/#marker=17/53.102362/8.923326</v>
      </c>
    </row>
    <row r="422" customFormat="false" ht="14.15" hidden="false" customHeight="true" outlineLevel="0" collapsed="false">
      <c r="A422" s="8" t="s">
        <v>1149</v>
      </c>
      <c r="B422" s="8" t="s">
        <v>1150</v>
      </c>
      <c r="C422" s="15" t="s">
        <v>1151</v>
      </c>
      <c r="D422" s="9" t="str">
        <f aca="false">"Rockwinkel "&amp;F422</f>
        <v>Rockwinkel 12</v>
      </c>
      <c r="E422" s="9" t="str">
        <f aca="false">G422&amp;", "&amp;H422&amp;", "&amp;I422</f>
        <v>Osmers, Bernhard, Landmann</v>
      </c>
      <c r="F422" s="16" t="n">
        <v>12</v>
      </c>
      <c r="G422" s="9" t="s">
        <v>303</v>
      </c>
      <c r="H422" s="9" t="s">
        <v>822</v>
      </c>
      <c r="I422" s="9" t="s">
        <v>164</v>
      </c>
      <c r="J422" s="9"/>
      <c r="K422" s="8" t="s">
        <v>1152</v>
      </c>
      <c r="L422" s="9" t="str">
        <f aca="false">"https://www.openstreetmap.org/?mlat="&amp;MID(A422,1,9)&amp;"&amp;mlon="&amp;MID(B422,1,8)&amp;"#map=18/"&amp;MID(A422,1,9)&amp;"/"&amp;MID(B422,1,8)</f>
        <v>https://www.openstreetmap.org/?mlat=53.086422&amp;mlon=8.930089#map=18/53.086422/8.930089</v>
      </c>
      <c r="M422" s="9" t="str">
        <f aca="false">"https://opentopomap.org/#marker=17/"&amp;MID(A422,1,9)&amp;"/"&amp;MID(B422,1,8)</f>
        <v>https://opentopomap.org/#marker=17/53.086422/8.930089</v>
      </c>
    </row>
    <row r="423" customFormat="false" ht="14.15" hidden="false" customHeight="true" outlineLevel="0" collapsed="false">
      <c r="A423" s="8" t="s">
        <v>2563</v>
      </c>
      <c r="B423" s="8" t="s">
        <v>2564</v>
      </c>
      <c r="C423" s="15" t="s">
        <v>2565</v>
      </c>
      <c r="D423" s="9" t="str">
        <f aca="false">"Rockwinkel am Achterdiek "&amp;F423</f>
        <v>Rockwinkel am Achterdiek 162</v>
      </c>
      <c r="E423" s="9" t="str">
        <f aca="false">G423&amp;", "&amp;H423&amp;", "&amp;I423</f>
        <v>Osmers, D., Landmann</v>
      </c>
      <c r="F423" s="16" t="n">
        <v>162</v>
      </c>
      <c r="G423" s="9" t="s">
        <v>303</v>
      </c>
      <c r="H423" s="9" t="s">
        <v>263</v>
      </c>
      <c r="I423" s="9" t="s">
        <v>164</v>
      </c>
      <c r="J423" s="9"/>
      <c r="K423" s="8" t="s">
        <v>2566</v>
      </c>
      <c r="L423" s="9" t="str">
        <f aca="false">"https://www.openstreetmap.org/?mlat="&amp;MID(A423,1,9)&amp;"&amp;mlon="&amp;MID(B423,1,8)&amp;"#map=18/"&amp;MID(A423,1,9)&amp;"/"&amp;MID(B423,1,8)</f>
        <v>https://www.openstreetmap.org/?mlat=53.079636&amp;mlon=8.910868#map=18/53.079636/8.910868</v>
      </c>
      <c r="M423" s="9" t="str">
        <f aca="false">"https://opentopomap.org/#marker=17/"&amp;MID(A423,1,9)&amp;"/"&amp;MID(B423,1,8)</f>
        <v>https://opentopomap.org/#marker=17/53.079636/8.910868</v>
      </c>
    </row>
    <row r="424" customFormat="false" ht="14.15" hidden="false" customHeight="true" outlineLevel="0" collapsed="false">
      <c r="A424" s="8" t="s">
        <v>1233</v>
      </c>
      <c r="B424" s="8" t="s">
        <v>1234</v>
      </c>
      <c r="C424" s="15" t="s">
        <v>1235</v>
      </c>
      <c r="D424" s="9" t="str">
        <f aca="false">"Rockwinkel "&amp;F424</f>
        <v>Rockwinkel 21</v>
      </c>
      <c r="E424" s="9" t="str">
        <f aca="false">G424&amp;", "&amp;H424&amp;", "&amp;I424</f>
        <v>Osmers, Diedrich, Landmann</v>
      </c>
      <c r="F424" s="16" t="n">
        <v>21</v>
      </c>
      <c r="G424" s="9" t="s">
        <v>303</v>
      </c>
      <c r="H424" s="9" t="s">
        <v>1236</v>
      </c>
      <c r="I424" s="9" t="s">
        <v>164</v>
      </c>
      <c r="J424" s="9"/>
      <c r="K424" s="8" t="s">
        <v>1237</v>
      </c>
      <c r="L424" s="9" t="str">
        <f aca="false">"https://www.openstreetmap.org/?mlat="&amp;MID(A424,1,9)&amp;"&amp;mlon="&amp;MID(B424,1,8)&amp;"#map=18/"&amp;MID(A424,1,9)&amp;"/"&amp;MID(B424,1,8)</f>
        <v>https://www.openstreetmap.org/?mlat=53.08317&amp;mlon=8.93444#map=18/53.08317/8.93444</v>
      </c>
      <c r="M424" s="9" t="str">
        <f aca="false">"https://opentopomap.org/#marker=17/"&amp;MID(A424,1,9)&amp;"/"&amp;MID(B424,1,8)</f>
        <v>https://opentopomap.org/#marker=17/53.08317/8.93444</v>
      </c>
    </row>
    <row r="425" customFormat="false" ht="14.15" hidden="false" customHeight="true" outlineLevel="0" collapsed="false">
      <c r="A425" s="8" t="s">
        <v>2449</v>
      </c>
      <c r="B425" s="8" t="s">
        <v>2450</v>
      </c>
      <c r="C425" s="15" t="s">
        <v>2451</v>
      </c>
      <c r="D425" s="9" t="str">
        <f aca="false">"Rockwinkel "&amp;F425</f>
        <v>Rockwinkel 145a</v>
      </c>
      <c r="E425" s="9" t="str">
        <f aca="false">G425&amp;", "&amp;H425&amp;", "&amp;I425</f>
        <v>Osmers, Friedr., Arbeiter</v>
      </c>
      <c r="F425" s="16" t="s">
        <v>2452</v>
      </c>
      <c r="G425" s="9" t="s">
        <v>303</v>
      </c>
      <c r="H425" s="9" t="s">
        <v>483</v>
      </c>
      <c r="I425" s="9" t="s">
        <v>94</v>
      </c>
      <c r="J425" s="9"/>
      <c r="K425" s="8" t="s">
        <v>2453</v>
      </c>
      <c r="L425" s="9" t="str">
        <f aca="false">"https://www.openstreetmap.org/?mlat="&amp;MID(A425,1,9)&amp;"&amp;mlon="&amp;MID(B425,1,8)&amp;"#map=18/"&amp;MID(A425,1,9)&amp;"/"&amp;MID(B425,1,8)</f>
        <v>https://www.openstreetmap.org/?mlat=53.097838&amp;mlon=8.89935#map=18/53.097838/8.89935</v>
      </c>
      <c r="M425" s="9" t="str">
        <f aca="false">"https://opentopomap.org/#marker=17/"&amp;MID(A425,1,9)&amp;"/"&amp;MID(B425,1,8)</f>
        <v>https://opentopomap.org/#marker=17/53.097838/8.89935</v>
      </c>
    </row>
    <row r="426" customFormat="false" ht="14.15" hidden="false" customHeight="true" outlineLevel="0" collapsed="false">
      <c r="A426" s="8" t="s">
        <v>740</v>
      </c>
      <c r="B426" s="8" t="s">
        <v>741</v>
      </c>
      <c r="C426" s="15" t="s">
        <v>742</v>
      </c>
      <c r="D426" s="9" t="str">
        <f aca="false">"Oberneuland "&amp;F426</f>
        <v>Oberneuland 72</v>
      </c>
      <c r="E426" s="9" t="str">
        <f aca="false">G426&amp;", "&amp;H426&amp;", "&amp;I426</f>
        <v>Osmers, Friedr., Wwe.</v>
      </c>
      <c r="F426" s="16" t="n">
        <v>72</v>
      </c>
      <c r="G426" s="9" t="s">
        <v>303</v>
      </c>
      <c r="H426" s="9" t="s">
        <v>483</v>
      </c>
      <c r="I426" s="9" t="s">
        <v>91</v>
      </c>
      <c r="J426" s="9"/>
      <c r="K426" s="8" t="s">
        <v>743</v>
      </c>
      <c r="L426" s="9" t="str">
        <f aca="false">"https://www.openstreetmap.org/?mlat="&amp;MID(A426,1,9)&amp;"&amp;mlon="&amp;MID(B426,1,8)&amp;"#map=18/"&amp;MID(A426,1,9)&amp;"/"&amp;MID(B426,1,8)</f>
        <v>https://www.openstreetmap.org/?mlat=53.084977&amp;mlon=8.94877#map=18/53.084977/8.94877</v>
      </c>
      <c r="M426" s="9" t="str">
        <f aca="false">"https://opentopomap.org/#marker=17/"&amp;MID(A426,1,9)&amp;"/"&amp;MID(B426,1,8)</f>
        <v>https://opentopomap.org/#marker=17/53.084977/8.94877</v>
      </c>
    </row>
    <row r="427" customFormat="false" ht="14.15" hidden="false" customHeight="true" outlineLevel="0" collapsed="false">
      <c r="A427" s="8" t="s">
        <v>1149</v>
      </c>
      <c r="B427" s="8" t="s">
        <v>1150</v>
      </c>
      <c r="C427" s="15" t="s">
        <v>1151</v>
      </c>
      <c r="D427" s="9" t="str">
        <f aca="false">"Rockwinkel "&amp;F427</f>
        <v>Rockwinkel 12</v>
      </c>
      <c r="E427" s="9" t="str">
        <f aca="false">G427&amp;", "&amp;H427&amp;", "&amp;I427</f>
        <v>Osmers, Herm., Wwe.</v>
      </c>
      <c r="F427" s="16" t="n">
        <v>12</v>
      </c>
      <c r="G427" s="9" t="s">
        <v>303</v>
      </c>
      <c r="H427" s="9" t="s">
        <v>409</v>
      </c>
      <c r="I427" s="9" t="s">
        <v>91</v>
      </c>
      <c r="J427" s="9"/>
      <c r="K427" s="8" t="s">
        <v>1152</v>
      </c>
      <c r="L427" s="9" t="str">
        <f aca="false">"https://www.openstreetmap.org/?mlat="&amp;MID(A427,1,9)&amp;"&amp;mlon="&amp;MID(B427,1,8)&amp;"#map=18/"&amp;MID(A427,1,9)&amp;"/"&amp;MID(B427,1,8)</f>
        <v>https://www.openstreetmap.org/?mlat=53.086422&amp;mlon=8.930089#map=18/53.086422/8.930089</v>
      </c>
      <c r="M427" s="9" t="str">
        <f aca="false">"https://opentopomap.org/#marker=17/"&amp;MID(A427,1,9)&amp;"/"&amp;MID(B427,1,8)</f>
        <v>https://opentopomap.org/#marker=17/53.086422/8.930089</v>
      </c>
    </row>
    <row r="428" customFormat="false" ht="14.15" hidden="false" customHeight="true" outlineLevel="0" collapsed="false">
      <c r="A428" s="8" t="s">
        <v>2263</v>
      </c>
      <c r="B428" s="8" t="s">
        <v>2264</v>
      </c>
      <c r="C428" s="15" t="s">
        <v>2265</v>
      </c>
      <c r="D428" s="9" t="str">
        <f aca="false">"Rockwinkel "&amp;F428</f>
        <v>Rockwinkel 124</v>
      </c>
      <c r="E428" s="9" t="str">
        <f aca="false">G428&amp;", "&amp;H428&amp;", "&amp;I428&amp;", "&amp;J428</f>
        <v>Osmers, J. G. F., Schuhmacher, Bleicher</v>
      </c>
      <c r="F428" s="16" t="n">
        <v>124</v>
      </c>
      <c r="G428" s="9" t="s">
        <v>303</v>
      </c>
      <c r="H428" s="9" t="s">
        <v>2266</v>
      </c>
      <c r="I428" s="9" t="s">
        <v>532</v>
      </c>
      <c r="J428" s="9" t="s">
        <v>2267</v>
      </c>
      <c r="K428" s="8" t="s">
        <v>2268</v>
      </c>
      <c r="L428" s="9" t="str">
        <f aca="false">"https://www.openstreetmap.org/?mlat="&amp;MID(A428,1,9)&amp;"&amp;mlon="&amp;MID(B428,1,8)&amp;"#map=18/"&amp;MID(A428,1,9)&amp;"/"&amp;MID(B428,1,8)</f>
        <v>https://www.openstreetmap.org/?mlat=53.101078&amp;mlon=8.905191#map=18/53.101078/8.905191</v>
      </c>
      <c r="M428" s="9" t="str">
        <f aca="false">"https://opentopomap.org/#marker=17/"&amp;MID(A428,1,9)&amp;"/"&amp;MID(B428,1,8)</f>
        <v>https://opentopomap.org/#marker=17/53.101078/8.905191</v>
      </c>
    </row>
    <row r="429" customFormat="false" ht="14.15" hidden="false" customHeight="true" outlineLevel="0" collapsed="false">
      <c r="A429" s="8" t="s">
        <v>177</v>
      </c>
      <c r="B429" s="8" t="s">
        <v>178</v>
      </c>
      <c r="C429" s="15" t="s">
        <v>179</v>
      </c>
      <c r="D429" s="9" t="str">
        <f aca="false">"Oberneuland "&amp;F429</f>
        <v>Oberneuland 7a</v>
      </c>
      <c r="E429" s="9" t="str">
        <f aca="false">G429&amp;", "&amp;H429&amp;", "&amp;I429</f>
        <v>Otte, H. Fr., Hofmeier</v>
      </c>
      <c r="F429" s="16" t="s">
        <v>180</v>
      </c>
      <c r="G429" s="9" t="s">
        <v>181</v>
      </c>
      <c r="H429" s="9" t="s">
        <v>182</v>
      </c>
      <c r="I429" s="9" t="s">
        <v>183</v>
      </c>
      <c r="J429" s="9"/>
      <c r="K429" s="8" t="s">
        <v>184</v>
      </c>
      <c r="L429" s="9" t="str">
        <f aca="false">"https://www.openstreetmap.org/?mlat="&amp;MID(A429,1,9)&amp;"&amp;mlon="&amp;MID(B429,1,8)&amp;"#map=18/"&amp;MID(A429,1,9)&amp;"/"&amp;MID(B429,1,8)</f>
        <v>https://www.openstreetmap.org/?mlat=53.104466&amp;mlon=8.903866#map=18/53.104466/8.903866</v>
      </c>
      <c r="M429" s="9" t="str">
        <f aca="false">"https://opentopomap.org/#marker=17/"&amp;MID(A429,1,9)&amp;"/"&amp;MID(B429,1,8)</f>
        <v>https://opentopomap.org/#marker=17/53.104466/8.903866</v>
      </c>
    </row>
    <row r="430" customFormat="false" ht="14.15" hidden="false" customHeight="true" outlineLevel="0" collapsed="false">
      <c r="A430" s="8" t="s">
        <v>2301</v>
      </c>
      <c r="B430" s="8" t="s">
        <v>2302</v>
      </c>
      <c r="C430" s="15" t="s">
        <v>2303</v>
      </c>
      <c r="D430" s="9" t="str">
        <f aca="false">"Rockwinkel "&amp;F430</f>
        <v>Rockwinkel 128a</v>
      </c>
      <c r="E430" s="9" t="str">
        <f aca="false">G430&amp;", "&amp;H430</f>
        <v>Otterstedt, Ehefrau</v>
      </c>
      <c r="F430" s="16" t="s">
        <v>2304</v>
      </c>
      <c r="G430" s="9" t="s">
        <v>2305</v>
      </c>
      <c r="H430" s="9" t="s">
        <v>323</v>
      </c>
      <c r="I430" s="9"/>
      <c r="J430" s="9"/>
      <c r="K430" s="8" t="s">
        <v>2306</v>
      </c>
      <c r="L430" s="9" t="str">
        <f aca="false">"https://www.openstreetmap.org/?mlat="&amp;MID(A430,1,9)&amp;"&amp;mlon="&amp;MID(B430,1,8)&amp;"#map=18/"&amp;MID(A430,1,9)&amp;"/"&amp;MID(B430,1,8)</f>
        <v>https://www.openstreetmap.org/?mlat=53.10061&amp;mlon=8.90329#map=18/53.10061/8.90329</v>
      </c>
      <c r="M430" s="9" t="str">
        <f aca="false">"https://opentopomap.org/#marker=17/"&amp;MID(A430,1,9)&amp;"/"&amp;MID(B430,1,8)</f>
        <v>https://opentopomap.org/#marker=17/53.10061/8.90329</v>
      </c>
    </row>
    <row r="431" customFormat="false" ht="14.15" hidden="false" customHeight="true" outlineLevel="0" collapsed="false">
      <c r="A431" s="8" t="s">
        <v>2402</v>
      </c>
      <c r="B431" s="8" t="s">
        <v>2403</v>
      </c>
      <c r="C431" s="15" t="s">
        <v>2404</v>
      </c>
      <c r="D431" s="9" t="str">
        <f aca="false">"Rockwinkel "&amp;F431</f>
        <v>Rockwinkel 135a</v>
      </c>
      <c r="E431" s="9" t="str">
        <f aca="false">G431&amp;", "&amp;I431</f>
        <v>Otterstedt, Wwe.</v>
      </c>
      <c r="F431" s="16" t="s">
        <v>2374</v>
      </c>
      <c r="G431" s="9" t="s">
        <v>2305</v>
      </c>
      <c r="H431" s="9"/>
      <c r="I431" s="9" t="s">
        <v>91</v>
      </c>
      <c r="J431" s="9"/>
      <c r="K431" s="8" t="s">
        <v>2405</v>
      </c>
      <c r="L431" s="9" t="str">
        <f aca="false">"https://www.openstreetmap.org/?mlat="&amp;MID(A431,1,9)&amp;"&amp;mlon="&amp;MID(B431,1,8)&amp;"#map=18/"&amp;MID(A431,1,9)&amp;"/"&amp;MID(B431,1,8)</f>
        <v>https://www.openstreetmap.org/?mlat=53.101271&amp;mlon=8.897968#map=18/53.101271/8.897968</v>
      </c>
      <c r="M431" s="9" t="str">
        <f aca="false">"https://opentopomap.org/#marker=17/"&amp;MID(A431,1,9)&amp;"/"&amp;MID(B431,1,8)</f>
        <v>https://opentopomap.org/#marker=17/53.101271/8.897968</v>
      </c>
    </row>
    <row r="432" customFormat="false" ht="14.15" hidden="false" customHeight="true" outlineLevel="0" collapsed="false">
      <c r="A432" s="8" t="s">
        <v>1182</v>
      </c>
      <c r="B432" s="8" t="s">
        <v>1183</v>
      </c>
      <c r="C432" s="15" t="s">
        <v>1184</v>
      </c>
      <c r="D432" s="9" t="str">
        <f aca="false">"Rockwinkel "&amp;F432</f>
        <v>Rockwinkel 16</v>
      </c>
      <c r="E432" s="9" t="str">
        <f aca="false">G432&amp;", "&amp;H432&amp;", "&amp;I432</f>
        <v>Pein, J. H., Hofmeier</v>
      </c>
      <c r="F432" s="16" t="n">
        <v>16</v>
      </c>
      <c r="G432" s="9" t="s">
        <v>1185</v>
      </c>
      <c r="H432" s="9" t="s">
        <v>570</v>
      </c>
      <c r="I432" s="9" t="s">
        <v>183</v>
      </c>
      <c r="J432" s="9"/>
      <c r="K432" s="8" t="s">
        <v>1186</v>
      </c>
      <c r="L432" s="9" t="str">
        <f aca="false">"https://www.openstreetmap.org/?mlat="&amp;MID(A432,1,9)&amp;"&amp;mlon="&amp;MID(B432,1,8)&amp;"#map=18/"&amp;MID(A432,1,9)&amp;"/"&amp;MID(B432,1,8)</f>
        <v>https://www.openstreetmap.org/?mlat=53.085286&amp;mlon=8.930816#map=18/53.085286/8.930816</v>
      </c>
      <c r="M432" s="9" t="str">
        <f aca="false">"https://opentopomap.org/#marker=17/"&amp;MID(A432,1,9)&amp;"/"&amp;MID(B432,1,8)</f>
        <v>https://opentopomap.org/#marker=17/53.085286/8.930816</v>
      </c>
    </row>
    <row r="433" customFormat="false" ht="14.15" hidden="false" customHeight="true" outlineLevel="0" collapsed="false">
      <c r="A433" s="8" t="s">
        <v>2485</v>
      </c>
      <c r="B433" s="8" t="s">
        <v>2486</v>
      </c>
      <c r="C433" s="15" t="s">
        <v>2487</v>
      </c>
      <c r="D433" s="9" t="str">
        <f aca="false">"Rockwinkel "&amp;F433</f>
        <v>Rockwinkel 148</v>
      </c>
      <c r="E433" s="9" t="str">
        <f aca="false">G433&amp;", "&amp;H433&amp;", "&amp;I433</f>
        <v>Pestrup, Bernhard, Wwe.</v>
      </c>
      <c r="F433" s="16" t="n">
        <v>148</v>
      </c>
      <c r="G433" s="9" t="s">
        <v>2488</v>
      </c>
      <c r="H433" s="9" t="s">
        <v>822</v>
      </c>
      <c r="I433" s="9" t="s">
        <v>91</v>
      </c>
      <c r="J433" s="9"/>
      <c r="K433" s="8" t="s">
        <v>2489</v>
      </c>
      <c r="L433" s="9" t="str">
        <f aca="false">"https://www.openstreetmap.org/?mlat="&amp;MID(A433,1,9)&amp;"&amp;mlon="&amp;MID(B433,1,8)&amp;"#map=18/"&amp;MID(A433,1,9)&amp;"/"&amp;MID(B433,1,8)</f>
        <v>https://www.openstreetmap.org/?mlat=53.09968&amp;mlon=8.901846#map=18/53.09968/8.901846</v>
      </c>
      <c r="M433" s="9" t="str">
        <f aca="false">"https://opentopomap.org/#marker=17/"&amp;MID(A433,1,9)&amp;"/"&amp;MID(B433,1,8)</f>
        <v>https://opentopomap.org/#marker=17/53.09968/8.901846</v>
      </c>
    </row>
    <row r="434" customFormat="false" ht="14.15" hidden="false" customHeight="true" outlineLevel="0" collapsed="false">
      <c r="A434" s="8" t="s">
        <v>1098</v>
      </c>
      <c r="B434" s="8" t="s">
        <v>1099</v>
      </c>
      <c r="C434" s="15" t="s">
        <v>1100</v>
      </c>
      <c r="D434" s="9" t="str">
        <f aca="false">"Rockwinkel "&amp;F434</f>
        <v>Rockwinkel 8e</v>
      </c>
      <c r="E434" s="9" t="str">
        <f aca="false">G434&amp;", "&amp;H434&amp;", "&amp;I434</f>
        <v>Petermann, C., Arbeiter</v>
      </c>
      <c r="F434" s="16" t="s">
        <v>1101</v>
      </c>
      <c r="G434" s="9" t="s">
        <v>1106</v>
      </c>
      <c r="H434" s="9" t="s">
        <v>93</v>
      </c>
      <c r="I434" s="9" t="s">
        <v>94</v>
      </c>
      <c r="J434" s="9"/>
      <c r="K434" s="8" t="s">
        <v>1104</v>
      </c>
      <c r="L434" s="9" t="str">
        <f aca="false">"https://www.openstreetmap.org/?mlat="&amp;MID(A434,1,9)&amp;"&amp;mlon="&amp;MID(B434,1,8)&amp;"#map=18/"&amp;MID(A434,1,9)&amp;"/"&amp;MID(B434,1,8)</f>
        <v>https://www.openstreetmap.org/?mlat=53.0909&amp;mlon=8.9273#map=18/53.0909/8.9273</v>
      </c>
      <c r="M434" s="9" t="str">
        <f aca="false">"https://opentopomap.org/#marker=17/"&amp;MID(A434,1,9)&amp;"/"&amp;MID(B434,1,8)</f>
        <v>https://opentopomap.org/#marker=17/53.0909/8.9273</v>
      </c>
    </row>
    <row r="435" customFormat="false" ht="14.15" hidden="false" customHeight="true" outlineLevel="0" collapsed="false">
      <c r="A435" s="8" t="s">
        <v>1539</v>
      </c>
      <c r="B435" s="8" t="s">
        <v>1540</v>
      </c>
      <c r="C435" s="15" t="s">
        <v>1541</v>
      </c>
      <c r="D435" s="9" t="str">
        <f aca="false">"Rockwinkel "&amp;F435</f>
        <v>Rockwinkel 60</v>
      </c>
      <c r="E435" s="9" t="str">
        <f aca="false">G435&amp;", "&amp;H435&amp;", "&amp;I435</f>
        <v>Peters, W., Arbeiter</v>
      </c>
      <c r="F435" s="16" t="n">
        <v>60</v>
      </c>
      <c r="G435" s="9" t="s">
        <v>1543</v>
      </c>
      <c r="H435" s="9" t="s">
        <v>559</v>
      </c>
      <c r="I435" s="9" t="s">
        <v>94</v>
      </c>
      <c r="J435" s="9"/>
      <c r="K435" s="8" t="s">
        <v>1542</v>
      </c>
      <c r="L435" s="9" t="str">
        <f aca="false">"https://www.openstreetmap.org/?mlat="&amp;MID(A435,1,9)&amp;"&amp;mlon="&amp;MID(B435,1,8)&amp;"#map=18/"&amp;MID(A435,1,9)&amp;"/"&amp;MID(B435,1,8)</f>
        <v>https://www.openstreetmap.org/?mlat=53.083815&amp;mlon=8.946831#map=18/53.083815/8.946831</v>
      </c>
      <c r="M435" s="9" t="str">
        <f aca="false">"https://opentopomap.org/#marker=17/"&amp;MID(A435,1,9)&amp;"/"&amp;MID(B435,1,8)</f>
        <v>https://opentopomap.org/#marker=17/53.083815/8.946831</v>
      </c>
    </row>
    <row r="436" customFormat="false" ht="14.15" hidden="false" customHeight="true" outlineLevel="0" collapsed="false">
      <c r="A436" s="8" t="s">
        <v>2143</v>
      </c>
      <c r="B436" s="8" t="s">
        <v>2144</v>
      </c>
      <c r="C436" s="15" t="s">
        <v>2145</v>
      </c>
      <c r="D436" s="9" t="str">
        <f aca="false">"Rockwinkel "&amp;F436</f>
        <v>Rockwinkel 109a</v>
      </c>
      <c r="E436" s="9" t="str">
        <f aca="false">G436&amp;", "&amp;I436</f>
        <v>Petersen, Hofmeier</v>
      </c>
      <c r="F436" s="16" t="s">
        <v>2146</v>
      </c>
      <c r="G436" s="9" t="s">
        <v>2147</v>
      </c>
      <c r="H436" s="9"/>
      <c r="I436" s="9" t="s">
        <v>183</v>
      </c>
      <c r="J436" s="9"/>
      <c r="K436" s="8" t="s">
        <v>2148</v>
      </c>
      <c r="L436" s="9" t="str">
        <f aca="false">"https://www.openstreetmap.org/?mlat="&amp;MID(A436,1,9)&amp;"&amp;mlon="&amp;MID(B436,1,8)&amp;"#map=18/"&amp;MID(A436,1,9)&amp;"/"&amp;MID(B436,1,8)</f>
        <v>https://www.openstreetmap.org/?mlat=53.098337&amp;mlon=8.919765#map=18/53.098337/8.919765</v>
      </c>
      <c r="M436" s="9" t="str">
        <f aca="false">"https://opentopomap.org/#marker=17/"&amp;MID(A436,1,9)&amp;"/"&amp;MID(B436,1,8)</f>
        <v>https://opentopomap.org/#marker=17/53.098337/8.919765</v>
      </c>
    </row>
    <row r="437" customFormat="false" ht="14.15" hidden="false" customHeight="true" outlineLevel="0" collapsed="false">
      <c r="A437" s="8" t="s">
        <v>1281</v>
      </c>
      <c r="B437" s="8" t="s">
        <v>1282</v>
      </c>
      <c r="C437" s="15" t="s">
        <v>1283</v>
      </c>
      <c r="D437" s="9" t="str">
        <f aca="false">"Rockwinkel "&amp;F437</f>
        <v>Rockwinkel 26</v>
      </c>
      <c r="E437" s="9" t="str">
        <f aca="false">G437&amp;", "&amp;H437&amp;", "&amp;I437</f>
        <v>Plate, Chr., Landmann</v>
      </c>
      <c r="F437" s="16" t="n">
        <v>26</v>
      </c>
      <c r="G437" s="9" t="s">
        <v>1251</v>
      </c>
      <c r="H437" s="9" t="s">
        <v>242</v>
      </c>
      <c r="I437" s="9" t="s">
        <v>164</v>
      </c>
      <c r="J437" s="9"/>
      <c r="K437" s="8" t="s">
        <v>1284</v>
      </c>
      <c r="L437" s="9" t="str">
        <f aca="false">"https://www.openstreetmap.org/?mlat="&amp;MID(A437,1,9)&amp;"&amp;mlon="&amp;MID(B437,1,8)&amp;"#map=18/"&amp;MID(A437,1,9)&amp;"/"&amp;MID(B437,1,8)</f>
        <v>https://www.openstreetmap.org/?mlat=53.08047&amp;mlon=8.93868#map=18/53.08047/8.93868</v>
      </c>
      <c r="M437" s="9" t="str">
        <f aca="false">"https://opentopomap.org/#marker=17/"&amp;MID(A437,1,9)&amp;"/"&amp;MID(B437,1,8)</f>
        <v>https://opentopomap.org/#marker=17/53.08047/8.93868</v>
      </c>
    </row>
    <row r="438" customFormat="false" ht="14.15" hidden="false" customHeight="true" outlineLevel="0" collapsed="false">
      <c r="A438" s="8" t="s">
        <v>2043</v>
      </c>
      <c r="B438" s="8" t="s">
        <v>2044</v>
      </c>
      <c r="C438" s="15" t="s">
        <v>2045</v>
      </c>
      <c r="D438" s="9" t="str">
        <f aca="false">"Rockwinkel "&amp;F438</f>
        <v>Rockwinkel 98</v>
      </c>
      <c r="E438" s="9" t="str">
        <f aca="false">G438&amp;", "&amp;H438&amp;", "&amp;I438&amp;", "&amp;J438</f>
        <v>Plate, Friedr., Wirt, Wirtschaft</v>
      </c>
      <c r="F438" s="16" t="n">
        <v>98</v>
      </c>
      <c r="G438" s="9" t="s">
        <v>1251</v>
      </c>
      <c r="H438" s="9" t="s">
        <v>483</v>
      </c>
      <c r="I438" s="9" t="s">
        <v>217</v>
      </c>
      <c r="J438" s="9" t="s">
        <v>663</v>
      </c>
      <c r="K438" s="8" t="s">
        <v>2046</v>
      </c>
      <c r="L438" s="9" t="str">
        <f aca="false">"https://www.openstreetmap.org/?mlat="&amp;MID(A438,1,9)&amp;"&amp;mlon="&amp;MID(B438,1,8)&amp;"#map=18/"&amp;MID(A438,1,9)&amp;"/"&amp;MID(B438,1,8)</f>
        <v>https://www.openstreetmap.org/?mlat=53.09152&amp;mlon=8.93509#map=18/53.09152/8.93509</v>
      </c>
      <c r="M438" s="9" t="str">
        <f aca="false">"https://opentopomap.org/#marker=17/"&amp;MID(A438,1,9)&amp;"/"&amp;MID(B438,1,8)</f>
        <v>https://opentopomap.org/#marker=17/53.09152/8.93509</v>
      </c>
    </row>
    <row r="439" customFormat="false" ht="14.15" hidden="false" customHeight="true" outlineLevel="0" collapsed="false">
      <c r="A439" s="8" t="s">
        <v>1508</v>
      </c>
      <c r="B439" s="8" t="s">
        <v>1509</v>
      </c>
      <c r="C439" s="17" t="s">
        <v>1510</v>
      </c>
      <c r="D439" s="9" t="str">
        <f aca="false">"Rockwinkel "&amp;F439</f>
        <v>Rockwinkel 56</v>
      </c>
      <c r="E439" s="9" t="str">
        <f aca="false">G439&amp;", "&amp;H439&amp;", "&amp;I439</f>
        <v>Plate, Friedr., Zimmermann</v>
      </c>
      <c r="F439" s="16" t="n">
        <v>56</v>
      </c>
      <c r="G439" s="9" t="s">
        <v>1251</v>
      </c>
      <c r="H439" s="9" t="s">
        <v>483</v>
      </c>
      <c r="I439" s="9" t="s">
        <v>137</v>
      </c>
      <c r="J439" s="9"/>
      <c r="K439" s="8" t="s">
        <v>1513</v>
      </c>
      <c r="L439" s="9" t="str">
        <f aca="false">"https://www.openstreetmap.org/?mlat="&amp;MID(A439,1,9)&amp;"&amp;mlon="&amp;MID(B439,1,8)&amp;"#map=18/"&amp;MID(A439,1,9)&amp;"/"&amp;MID(B439,1,8)</f>
        <v>https://www.openstreetmap.org/?mlat=53.082756&amp;mlon=8.949101#map=18/53.082756/8.949101</v>
      </c>
      <c r="M439" s="9" t="str">
        <f aca="false">"https://opentopomap.org/#marker=17/"&amp;MID(A439,1,9)&amp;"/"&amp;MID(B439,1,8)</f>
        <v>https://opentopomap.org/#marker=17/53.082756/8.949101</v>
      </c>
    </row>
    <row r="440" customFormat="false" ht="14.15" hidden="false" customHeight="true" outlineLevel="0" collapsed="false">
      <c r="A440" s="8" t="s">
        <v>1339</v>
      </c>
      <c r="B440" s="8" t="s">
        <v>1340</v>
      </c>
      <c r="C440" s="17" t="s">
        <v>1341</v>
      </c>
      <c r="D440" s="9" t="str">
        <f aca="false">"Rockwinkel "&amp;F440</f>
        <v>Rockwinkel 33</v>
      </c>
      <c r="E440" s="9" t="str">
        <f aca="false">G440&amp;", "&amp;H440&amp;", "&amp;I440&amp;", "&amp;J440</f>
        <v>Plate, Georg, Stellmacher, Fleischbeschauer</v>
      </c>
      <c r="F440" s="16" t="n">
        <v>33</v>
      </c>
      <c r="G440" s="9" t="s">
        <v>1251</v>
      </c>
      <c r="H440" s="9" t="s">
        <v>210</v>
      </c>
      <c r="I440" s="9" t="s">
        <v>1342</v>
      </c>
      <c r="J440" s="9" t="s">
        <v>1343</v>
      </c>
      <c r="K440" s="8" t="s">
        <v>1344</v>
      </c>
      <c r="L440" s="9" t="str">
        <f aca="false">"https://www.openstreetmap.org/?mlat="&amp;MID(A440,1,9)&amp;"&amp;mlon="&amp;MID(B440,1,8)&amp;"#map=18/"&amp;MID(A440,1,9)&amp;"/"&amp;MID(B440,1,8)</f>
        <v>https://www.openstreetmap.org/?mlat=53.07836&amp;mlon=8.94026#map=18/53.07836/8.94026</v>
      </c>
      <c r="M440" s="9" t="str">
        <f aca="false">"https://opentopomap.org/#marker=17/"&amp;MID(A440,1,9)&amp;"/"&amp;MID(B440,1,8)</f>
        <v>https://opentopomap.org/#marker=17/53.07836/8.94026</v>
      </c>
    </row>
    <row r="441" customFormat="false" ht="14.15" hidden="false" customHeight="true" outlineLevel="0" collapsed="false">
      <c r="A441" s="8" t="s">
        <v>1248</v>
      </c>
      <c r="B441" s="8" t="s">
        <v>1249</v>
      </c>
      <c r="C441" s="15" t="s">
        <v>1250</v>
      </c>
      <c r="D441" s="9" t="str">
        <f aca="false">"Rockwinkel "&amp;F441</f>
        <v>Rockwinkel 23</v>
      </c>
      <c r="E441" s="9" t="str">
        <f aca="false">G441&amp;", "&amp;H441&amp;", "&amp;I441</f>
        <v>Plate, H. C., Landwirtschaftsgehülfe</v>
      </c>
      <c r="F441" s="16" t="n">
        <v>23</v>
      </c>
      <c r="G441" s="9" t="s">
        <v>1251</v>
      </c>
      <c r="H441" s="9" t="s">
        <v>1252</v>
      </c>
      <c r="I441" s="9" t="s">
        <v>243</v>
      </c>
      <c r="J441" s="9"/>
      <c r="K441" s="8" t="s">
        <v>1253</v>
      </c>
      <c r="L441" s="9" t="str">
        <f aca="false">"https://www.openstreetmap.org/?mlat="&amp;MID(A441,1,9)&amp;"&amp;mlon="&amp;MID(B441,1,8)&amp;"#map=18/"&amp;MID(A441,1,9)&amp;"/"&amp;MID(B441,1,8)</f>
        <v>https://www.openstreetmap.org/?mlat=53.08227&amp;mlon=8.93611#map=18/53.08227/8.93611</v>
      </c>
      <c r="M441" s="9" t="str">
        <f aca="false">"https://opentopomap.org/#marker=17/"&amp;MID(A441,1,9)&amp;"/"&amp;MID(B441,1,8)</f>
        <v>https://opentopomap.org/#marker=17/53.08227/8.93611</v>
      </c>
    </row>
    <row r="442" customFormat="false" ht="14.15" hidden="false" customHeight="true" outlineLevel="0" collapsed="false">
      <c r="A442" s="8" t="s">
        <v>1248</v>
      </c>
      <c r="B442" s="8" t="s">
        <v>1249</v>
      </c>
      <c r="C442" s="15" t="s">
        <v>1250</v>
      </c>
      <c r="D442" s="9" t="str">
        <f aca="false">"Rockwinkel "&amp;F442</f>
        <v>Rockwinkel 23</v>
      </c>
      <c r="E442" s="9" t="str">
        <f aca="false">G442&amp;", "&amp;H442&amp;", "&amp;I442</f>
        <v>Plate, Herm., Gemeindevorsteher</v>
      </c>
      <c r="F442" s="16" t="n">
        <v>23</v>
      </c>
      <c r="G442" s="9" t="s">
        <v>1251</v>
      </c>
      <c r="H442" s="9" t="s">
        <v>409</v>
      </c>
      <c r="I442" s="9" t="s">
        <v>1254</v>
      </c>
      <c r="J442" s="9"/>
      <c r="K442" s="8" t="s">
        <v>1253</v>
      </c>
      <c r="L442" s="9" t="str">
        <f aca="false">"https://www.openstreetmap.org/?mlat="&amp;MID(A442,1,9)&amp;"&amp;mlon="&amp;MID(B442,1,8)&amp;"#map=18/"&amp;MID(A442,1,9)&amp;"/"&amp;MID(B442,1,8)</f>
        <v>https://www.openstreetmap.org/?mlat=53.08227&amp;mlon=8.93611#map=18/53.08227/8.93611</v>
      </c>
      <c r="M442" s="9" t="str">
        <f aca="false">"https://opentopomap.org/#marker=17/"&amp;MID(A442,1,9)&amp;"/"&amp;MID(B442,1,8)</f>
        <v>https://opentopomap.org/#marker=17/53.08227/8.93611</v>
      </c>
    </row>
    <row r="443" customFormat="false" ht="14.15" hidden="false" customHeight="true" outlineLevel="0" collapsed="false">
      <c r="A443" s="8" t="s">
        <v>1281</v>
      </c>
      <c r="B443" s="8" t="s">
        <v>1282</v>
      </c>
      <c r="C443" s="15" t="s">
        <v>1283</v>
      </c>
      <c r="D443" s="9" t="str">
        <f aca="false">"Rockwinkel "&amp;F443</f>
        <v>Rockwinkel 26</v>
      </c>
      <c r="E443" s="9" t="str">
        <f aca="false">G443&amp;", "&amp;H443&amp;", "&amp;I443</f>
        <v>Plate, Herm., Landmann</v>
      </c>
      <c r="F443" s="16" t="n">
        <v>26</v>
      </c>
      <c r="G443" s="9" t="s">
        <v>1251</v>
      </c>
      <c r="H443" s="9" t="s">
        <v>409</v>
      </c>
      <c r="I443" s="9" t="s">
        <v>164</v>
      </c>
      <c r="J443" s="9"/>
      <c r="K443" s="8" t="s">
        <v>1284</v>
      </c>
      <c r="L443" s="9" t="str">
        <f aca="false">"https://www.openstreetmap.org/?mlat="&amp;MID(A443,1,9)&amp;"&amp;mlon="&amp;MID(B443,1,8)&amp;"#map=18/"&amp;MID(A443,1,9)&amp;"/"&amp;MID(B443,1,8)</f>
        <v>https://www.openstreetmap.org/?mlat=53.08047&amp;mlon=8.93868#map=18/53.08047/8.93868</v>
      </c>
      <c r="M443" s="9" t="str">
        <f aca="false">"https://opentopomap.org/#marker=17/"&amp;MID(A443,1,9)&amp;"/"&amp;MID(B443,1,8)</f>
        <v>https://opentopomap.org/#marker=17/53.08047/8.93868</v>
      </c>
    </row>
    <row r="444" customFormat="false" ht="14.15" hidden="false" customHeight="true" outlineLevel="0" collapsed="false">
      <c r="A444" s="8" t="s">
        <v>1304</v>
      </c>
      <c r="B444" s="8" t="s">
        <v>1305</v>
      </c>
      <c r="C444" s="17" t="s">
        <v>1306</v>
      </c>
      <c r="D444" s="9" t="str">
        <f aca="false">"Rockwinkel "&amp;F444</f>
        <v>Rockwinkel 30</v>
      </c>
      <c r="E444" s="9" t="str">
        <f aca="false">G444&amp;", "&amp;H444&amp;", "&amp;I444</f>
        <v>Plate, Hinr., Wwe.</v>
      </c>
      <c r="F444" s="16" t="n">
        <v>30</v>
      </c>
      <c r="G444" s="9" t="s">
        <v>1251</v>
      </c>
      <c r="H444" s="9" t="s">
        <v>355</v>
      </c>
      <c r="I444" s="9" t="s">
        <v>91</v>
      </c>
      <c r="J444" s="9"/>
      <c r="K444" s="8" t="s">
        <v>1308</v>
      </c>
      <c r="L444" s="9" t="str">
        <f aca="false">"https://www.openstreetmap.org/?mlat="&amp;MID(A444,1,9)&amp;"&amp;mlon="&amp;MID(B444,1,8)&amp;"#map=18/"&amp;MID(A444,1,9)&amp;"/"&amp;MID(B444,1,8)</f>
        <v>https://www.openstreetmap.org/?mlat=53.07828&amp;mlon=8.93522#map=18/53.07828/8.93522</v>
      </c>
      <c r="M444" s="9" t="str">
        <f aca="false">"https://opentopomap.org/#marker=17/"&amp;MID(A444,1,9)&amp;"/"&amp;MID(B444,1,8)</f>
        <v>https://opentopomap.org/#marker=17/53.07828/8.93522</v>
      </c>
    </row>
    <row r="445" customFormat="false" ht="14.15" hidden="false" customHeight="true" outlineLevel="0" collapsed="false">
      <c r="A445" s="8" t="s">
        <v>1304</v>
      </c>
      <c r="B445" s="8" t="s">
        <v>1305</v>
      </c>
      <c r="C445" s="17" t="s">
        <v>1306</v>
      </c>
      <c r="D445" s="9" t="str">
        <f aca="false">"Rockwinkel "&amp;F445</f>
        <v>Rockwinkel 30</v>
      </c>
      <c r="E445" s="9" t="str">
        <f aca="false">G445&amp;", "&amp;H445&amp;", "&amp;I445</f>
        <v>Plate, Hinr. Wöltje, Landwirt</v>
      </c>
      <c r="F445" s="16" t="n">
        <v>30</v>
      </c>
      <c r="G445" s="9" t="s">
        <v>1251</v>
      </c>
      <c r="H445" s="9" t="s">
        <v>1307</v>
      </c>
      <c r="I445" s="9" t="s">
        <v>124</v>
      </c>
      <c r="J445" s="9"/>
      <c r="K445" s="8" t="s">
        <v>1308</v>
      </c>
      <c r="L445" s="9" t="str">
        <f aca="false">"https://www.openstreetmap.org/?mlat="&amp;MID(A445,1,9)&amp;"&amp;mlon="&amp;MID(B445,1,8)&amp;"#map=18/"&amp;MID(A445,1,9)&amp;"/"&amp;MID(B445,1,8)</f>
        <v>https://www.openstreetmap.org/?mlat=53.07828&amp;mlon=8.93522#map=18/53.07828/8.93522</v>
      </c>
      <c r="M445" s="9" t="str">
        <f aca="false">"https://opentopomap.org/#marker=17/"&amp;MID(A445,1,9)&amp;"/"&amp;MID(B445,1,8)</f>
        <v>https://opentopomap.org/#marker=17/53.07828/8.93522</v>
      </c>
    </row>
    <row r="446" customFormat="false" ht="14.15" hidden="false" customHeight="true" outlineLevel="0" collapsed="false">
      <c r="A446" s="8" t="s">
        <v>2047</v>
      </c>
      <c r="B446" s="8" t="s">
        <v>2048</v>
      </c>
      <c r="C446" s="15" t="s">
        <v>2049</v>
      </c>
      <c r="D446" s="9" t="str">
        <f aca="false">"Rockwinkel "&amp;F446</f>
        <v>Rockwinkel 98</v>
      </c>
      <c r="E446" s="9" t="str">
        <f aca="false">G446&amp;", "&amp;H446&amp;", "&amp;I446</f>
        <v>Plate, Joh., Bäcker</v>
      </c>
      <c r="F446" s="16" t="n">
        <v>98</v>
      </c>
      <c r="G446" s="9" t="s">
        <v>1251</v>
      </c>
      <c r="H446" s="9" t="s">
        <v>143</v>
      </c>
      <c r="I446" s="9" t="s">
        <v>250</v>
      </c>
      <c r="J446" s="9"/>
      <c r="K446" s="8" t="s">
        <v>2050</v>
      </c>
      <c r="L446" s="9" t="str">
        <f aca="false">"https://www.openstreetmap.org/?mlat="&amp;MID(A446,1,9)&amp;"&amp;mlon="&amp;MID(B446,1,8)&amp;"#map=18/"&amp;MID(A446,1,9)&amp;"/"&amp;MID(B446,1,8)</f>
        <v>https://www.openstreetmap.org/?mlat=53.091723&amp;mlon=8.934892#map=18/53.091723/8.934892</v>
      </c>
      <c r="M446" s="9" t="str">
        <f aca="false">"https://opentopomap.org/#marker=17/"&amp;MID(A446,1,9)&amp;"/"&amp;MID(B446,1,8)</f>
        <v>https://opentopomap.org/#marker=17/53.091723/8.934892</v>
      </c>
    </row>
    <row r="447" customFormat="false" ht="14.15" hidden="false" customHeight="true" outlineLevel="0" collapsed="false">
      <c r="A447" s="8" t="s">
        <v>1067</v>
      </c>
      <c r="B447" s="8" t="s">
        <v>1068</v>
      </c>
      <c r="C447" s="15" t="s">
        <v>1073</v>
      </c>
      <c r="D447" s="9" t="str">
        <f aca="false">"Rockwinkel "&amp;F447</f>
        <v>Rockwinkel 6d</v>
      </c>
      <c r="E447" s="9" t="str">
        <f aca="false">G447&amp;", "&amp;H447&amp;", "&amp;I447</f>
        <v>Plümer, Diedr., Tischlermeister</v>
      </c>
      <c r="F447" s="16" t="s">
        <v>1070</v>
      </c>
      <c r="G447" s="9" t="s">
        <v>1074</v>
      </c>
      <c r="H447" s="9" t="s">
        <v>96</v>
      </c>
      <c r="I447" s="9" t="s">
        <v>1075</v>
      </c>
      <c r="J447" s="9"/>
      <c r="K447" s="8" t="s">
        <v>1072</v>
      </c>
      <c r="L447" s="9" t="str">
        <f aca="false">"https://www.openstreetmap.org/?mlat="&amp;MID(A447,1,9)&amp;"&amp;mlon="&amp;MID(B447,1,8)&amp;"#map=18/"&amp;MID(A447,1,9)&amp;"/"&amp;MID(B447,1,8)</f>
        <v>https://www.openstreetmap.org/?mlat=53.091668&amp;mlon=8.920626#map=18/53.091668/8.920626</v>
      </c>
      <c r="M447" s="9" t="str">
        <f aca="false">"https://opentopomap.org/#marker=17/"&amp;MID(A447,1,9)&amp;"/"&amp;MID(B447,1,8)</f>
        <v>https://opentopomap.org/#marker=17/53.091668/8.920626</v>
      </c>
    </row>
    <row r="448" customFormat="false" ht="14.15" hidden="false" customHeight="true" outlineLevel="0" collapsed="false">
      <c r="A448" s="8" t="s">
        <v>2155</v>
      </c>
      <c r="B448" s="8" t="s">
        <v>2156</v>
      </c>
      <c r="C448" s="15" t="s">
        <v>2161</v>
      </c>
      <c r="D448" s="9" t="str">
        <f aca="false">"Rockwinkel "&amp;F448</f>
        <v>Rockwinkel 110b</v>
      </c>
      <c r="E448" s="9" t="str">
        <f aca="false">G448&amp;", "&amp;H448&amp;", "&amp;I448</f>
        <v>Plümer, Heinr., Hofmeier</v>
      </c>
      <c r="F448" s="16" t="s">
        <v>2158</v>
      </c>
      <c r="G448" s="9" t="s">
        <v>1074</v>
      </c>
      <c r="H448" s="9" t="s">
        <v>102</v>
      </c>
      <c r="I448" s="9" t="s">
        <v>183</v>
      </c>
      <c r="J448" s="9"/>
      <c r="K448" s="8" t="s">
        <v>2160</v>
      </c>
      <c r="L448" s="9" t="str">
        <f aca="false">"https://www.openstreetmap.org/?mlat="&amp;MID(A448,1,9)&amp;"&amp;mlon="&amp;MID(B448,1,8)&amp;"#map=18/"&amp;MID(A448,1,9)&amp;"/"&amp;MID(B448,1,8)</f>
        <v>https://www.openstreetmap.org/?mlat=53.099172&amp;mlon=8.921188#map=18/53.099172/8.921188</v>
      </c>
      <c r="M448" s="9" t="str">
        <f aca="false">"https://opentopomap.org/#marker=17/"&amp;MID(A448,1,9)&amp;"/"&amp;MID(B448,1,8)</f>
        <v>https://opentopomap.org/#marker=17/53.099172/8.921188</v>
      </c>
    </row>
    <row r="449" customFormat="false" ht="14.15" hidden="false" customHeight="true" outlineLevel="0" collapsed="false">
      <c r="A449" s="8" t="s">
        <v>1067</v>
      </c>
      <c r="B449" s="8" t="s">
        <v>1068</v>
      </c>
      <c r="C449" s="15" t="s">
        <v>1069</v>
      </c>
      <c r="D449" s="9" t="str">
        <f aca="false">"Rockwinkel "&amp;F449</f>
        <v>Rockwinkel 6d</v>
      </c>
      <c r="E449" s="9" t="str">
        <f aca="false">G449&amp;", "&amp;H449&amp;", "&amp;I449</f>
        <v>Plümer, Joh., Arbeiter</v>
      </c>
      <c r="F449" s="16" t="s">
        <v>1070</v>
      </c>
      <c r="G449" s="9" t="s">
        <v>1074</v>
      </c>
      <c r="H449" s="9" t="s">
        <v>143</v>
      </c>
      <c r="I449" s="9" t="s">
        <v>94</v>
      </c>
      <c r="J449" s="9"/>
      <c r="K449" s="8" t="s">
        <v>1072</v>
      </c>
      <c r="L449" s="9" t="str">
        <f aca="false">"https://www.openstreetmap.org/?mlat="&amp;MID(A449,1,9)&amp;"&amp;mlon="&amp;MID(B449,1,8)&amp;"#map=18/"&amp;MID(A449,1,9)&amp;"/"&amp;MID(B449,1,8)</f>
        <v>https://www.openstreetmap.org/?mlat=53.091668&amp;mlon=8.920626#map=18/53.091668/8.920626</v>
      </c>
      <c r="M449" s="9" t="str">
        <f aca="false">"https://opentopomap.org/#marker=17/"&amp;MID(A449,1,9)&amp;"/"&amp;MID(B449,1,8)</f>
        <v>https://opentopomap.org/#marker=17/53.091668/8.920626</v>
      </c>
    </row>
    <row r="450" customFormat="false" ht="14.15" hidden="false" customHeight="true" outlineLevel="0" collapsed="false">
      <c r="A450" s="8" t="s">
        <v>1550</v>
      </c>
      <c r="B450" s="8" t="s">
        <v>818</v>
      </c>
      <c r="C450" s="15" t="s">
        <v>1551</v>
      </c>
      <c r="D450" s="9" t="str">
        <f aca="false">"Rockwinkel "&amp;F450</f>
        <v>Rockwinkel 60d</v>
      </c>
      <c r="E450" s="9" t="str">
        <f aca="false">G450&amp;", "&amp;H450&amp;", "&amp;I450</f>
        <v>Pohlmann, W., Maurer</v>
      </c>
      <c r="F450" s="16" t="s">
        <v>1552</v>
      </c>
      <c r="G450" s="9" t="s">
        <v>1553</v>
      </c>
      <c r="H450" s="9" t="s">
        <v>559</v>
      </c>
      <c r="I450" s="9" t="s">
        <v>727</v>
      </c>
      <c r="J450" s="9"/>
      <c r="K450" s="8" t="s">
        <v>1554</v>
      </c>
      <c r="L450" s="9" t="str">
        <f aca="false">"https://www.openstreetmap.org/?mlat="&amp;MID(A450,1,9)&amp;"&amp;mlon="&amp;MID(B450,1,8)&amp;"#map=18/"&amp;MID(A450,1,9)&amp;"/"&amp;MID(B450,1,8)</f>
        <v>https://www.openstreetmap.org/?mlat=53.08388&amp;mlon=8.94897#map=18/53.08388/8.94897</v>
      </c>
      <c r="M450" s="9" t="str">
        <f aca="false">"https://opentopomap.org/#marker=17/"&amp;MID(A450,1,9)&amp;"/"&amp;MID(B450,1,8)</f>
        <v>https://opentopomap.org/#marker=17/53.08388/8.94897</v>
      </c>
    </row>
    <row r="451" customFormat="false" ht="14.15" hidden="false" customHeight="true" outlineLevel="0" collapsed="false">
      <c r="A451" s="8" t="s">
        <v>1016</v>
      </c>
      <c r="B451" s="8" t="s">
        <v>1017</v>
      </c>
      <c r="C451" s="15" t="s">
        <v>1018</v>
      </c>
      <c r="D451" s="9" t="str">
        <f aca="false">"Rockwinkel "&amp;F451</f>
        <v>Rockwinkel 5d</v>
      </c>
      <c r="E451" s="9" t="str">
        <f aca="false">G451&amp;", "&amp;H451&amp;", "&amp;I451</f>
        <v>Polligkeit, Adolf, Arbeiter</v>
      </c>
      <c r="F451" s="16" t="s">
        <v>1019</v>
      </c>
      <c r="G451" s="9" t="s">
        <v>1020</v>
      </c>
      <c r="H451" s="9" t="s">
        <v>1021</v>
      </c>
      <c r="I451" s="9" t="s">
        <v>94</v>
      </c>
      <c r="J451" s="9"/>
      <c r="K451" s="8" t="s">
        <v>1022</v>
      </c>
      <c r="L451" s="9" t="str">
        <f aca="false">"https://www.openstreetmap.org/?mlat="&amp;MID(A451,1,9)&amp;"&amp;mlon="&amp;MID(B451,1,8)&amp;"#map=18/"&amp;MID(A451,1,9)&amp;"/"&amp;MID(B451,1,8)</f>
        <v>https://www.openstreetmap.org/?mlat=53.093889&amp;mlon=8.914132#map=18/53.093889/8.914132</v>
      </c>
      <c r="M451" s="9" t="str">
        <f aca="false">"https://opentopomap.org/#marker=17/"&amp;MID(A451,1,9)&amp;"/"&amp;MID(B451,1,8)</f>
        <v>https://opentopomap.org/#marker=17/53.093889/8.914132</v>
      </c>
    </row>
    <row r="452" customFormat="false" ht="14.15" hidden="false" customHeight="true" outlineLevel="0" collapsed="false">
      <c r="A452" s="8" t="s">
        <v>82</v>
      </c>
      <c r="B452" s="8" t="s">
        <v>83</v>
      </c>
      <c r="C452" s="15" t="s">
        <v>84</v>
      </c>
      <c r="D452" s="9" t="str">
        <f aca="false">"Oberneuland "&amp;F452</f>
        <v>Oberneuland 1</v>
      </c>
      <c r="E452" s="9" t="str">
        <f aca="false">G452&amp;", "&amp;H452&amp;", "&amp;I452</f>
        <v>Pols, Eberhard, Wwe.</v>
      </c>
      <c r="F452" s="16" t="n">
        <v>1</v>
      </c>
      <c r="G452" s="9" t="s">
        <v>89</v>
      </c>
      <c r="H452" s="9" t="s">
        <v>90</v>
      </c>
      <c r="I452" s="9" t="s">
        <v>91</v>
      </c>
      <c r="J452" s="9"/>
      <c r="K452" s="8" t="s">
        <v>88</v>
      </c>
      <c r="L452" s="9" t="str">
        <f aca="false">"https://www.openstreetmap.org/?mlat="&amp;MID(A452,1,9)&amp;"&amp;mlon="&amp;MID(B452,1,8)&amp;"#map=18/"&amp;MID(A452,1,9)&amp;"/"&amp;MID(B452,1,8)</f>
        <v>https://www.openstreetmap.org/?mlat=53.10648&amp;mlon=8.90111#map=18/53.10648/8.90111</v>
      </c>
      <c r="M452" s="9" t="str">
        <f aca="false">"https://opentopomap.org/#marker=17/"&amp;MID(A452,1,9)&amp;"/"&amp;MID(B452,1,8)</f>
        <v>https://opentopomap.org/#marker=17/53.10648/8.90111</v>
      </c>
    </row>
    <row r="453" customFormat="false" ht="14.15" hidden="false" customHeight="true" outlineLevel="0" collapsed="false">
      <c r="A453" s="8" t="s">
        <v>2296</v>
      </c>
      <c r="B453" s="8" t="s">
        <v>2297</v>
      </c>
      <c r="C453" s="15" t="s">
        <v>2298</v>
      </c>
      <c r="D453" s="9" t="str">
        <f aca="false">"Rockwinkel "&amp;F453</f>
        <v>Rockwinkel 128</v>
      </c>
      <c r="E453" s="9" t="str">
        <f aca="false">G453&amp;", "&amp;H453&amp;", "&amp;I453</f>
        <v>Rath, H., Wirt</v>
      </c>
      <c r="F453" s="16" t="n">
        <v>128</v>
      </c>
      <c r="G453" s="9" t="s">
        <v>2299</v>
      </c>
      <c r="H453" s="9" t="s">
        <v>109</v>
      </c>
      <c r="I453" s="9" t="s">
        <v>217</v>
      </c>
      <c r="J453" s="9"/>
      <c r="K453" s="8" t="s">
        <v>2300</v>
      </c>
      <c r="L453" s="9" t="str">
        <f aca="false">"https://www.openstreetmap.org/?mlat="&amp;MID(A453,1,9)&amp;"&amp;mlon="&amp;MID(B453,1,8)&amp;"#map=18/"&amp;MID(A453,1,9)&amp;"/"&amp;MID(B453,1,8)</f>
        <v>https://www.openstreetmap.org/?mlat=53.10055&amp;mlon=8.90298#map=18/53.10055/8.90298</v>
      </c>
      <c r="M453" s="9" t="str">
        <f aca="false">"https://opentopomap.org/#marker=17/"&amp;MID(A453,1,9)&amp;"/"&amp;MID(B453,1,8)</f>
        <v>https://opentopomap.org/#marker=17/53.10055/8.90298</v>
      </c>
    </row>
    <row r="454" customFormat="false" ht="14.15" hidden="false" customHeight="true" outlineLevel="0" collapsed="false">
      <c r="A454" s="8" t="s">
        <v>1718</v>
      </c>
      <c r="B454" s="8" t="s">
        <v>1719</v>
      </c>
      <c r="C454" s="15" t="s">
        <v>1720</v>
      </c>
      <c r="D454" s="9" t="str">
        <f aca="false">"Rockwinkel "&amp;F454</f>
        <v>Rockwinkel 80</v>
      </c>
      <c r="E454" s="9" t="str">
        <f aca="false">G454&amp;", "&amp;H454&amp;", "&amp;I454</f>
        <v>Reinke, H., Bahnarbeiter</v>
      </c>
      <c r="F454" s="16" t="n">
        <v>80</v>
      </c>
      <c r="G454" s="9" t="s">
        <v>1721</v>
      </c>
      <c r="H454" s="9" t="s">
        <v>109</v>
      </c>
      <c r="I454" s="9" t="s">
        <v>1103</v>
      </c>
      <c r="J454" s="9"/>
      <c r="K454" s="8" t="s">
        <v>1722</v>
      </c>
      <c r="L454" s="9" t="str">
        <f aca="false">"https://www.openstreetmap.org/?mlat="&amp;MID(A454,1,9)&amp;"&amp;mlon="&amp;MID(B454,1,8)&amp;"#map=18/"&amp;MID(A454,1,9)&amp;"/"&amp;MID(B454,1,8)</f>
        <v>https://www.openstreetmap.org/?mlat=53.085631&amp;mlon=8.941722#map=18/53.085631/8.941722</v>
      </c>
      <c r="M454" s="9" t="str">
        <f aca="false">"https://opentopomap.org/#marker=17/"&amp;MID(A454,1,9)&amp;"/"&amp;MID(B454,1,8)</f>
        <v>https://opentopomap.org/#marker=17/53.085631/8.941722</v>
      </c>
    </row>
    <row r="455" customFormat="false" ht="14.15" hidden="false" customHeight="true" outlineLevel="0" collapsed="false">
      <c r="A455" s="8" t="s">
        <v>313</v>
      </c>
      <c r="B455" s="8" t="s">
        <v>314</v>
      </c>
      <c r="C455" s="15" t="s">
        <v>315</v>
      </c>
      <c r="D455" s="9" t="str">
        <f aca="false">"Oberneuland "&amp;F455</f>
        <v>Oberneuland 22</v>
      </c>
      <c r="E455" s="9" t="str">
        <f aca="false">G455&amp;", "&amp;H455&amp;", "&amp;I455</f>
        <v>Reinkelürs, Johann, Landmann</v>
      </c>
      <c r="F455" s="16" t="n">
        <v>22</v>
      </c>
      <c r="G455" s="9" t="s">
        <v>316</v>
      </c>
      <c r="H455" s="9" t="s">
        <v>317</v>
      </c>
      <c r="I455" s="9" t="s">
        <v>164</v>
      </c>
      <c r="J455" s="9"/>
      <c r="K455" s="8" t="s">
        <v>318</v>
      </c>
      <c r="L455" s="9" t="str">
        <f aca="false">"https://www.openstreetmap.org/?mlat="&amp;MID(A455,1,9)&amp;"&amp;mlon="&amp;MID(B455,1,8)&amp;"#map=18/"&amp;MID(A455,1,9)&amp;"/"&amp;MID(B455,1,8)</f>
        <v>https://www.openstreetmap.org/?mlat=53.099693&amp;mlon=8.92142#map=18/53.099693/8.92142</v>
      </c>
      <c r="M455" s="9" t="str">
        <f aca="false">"https://opentopomap.org/#marker=17/"&amp;MID(A455,1,9)&amp;"/"&amp;MID(B455,1,8)</f>
        <v>https://opentopomap.org/#marker=17/53.099693/8.92142</v>
      </c>
    </row>
    <row r="456" customFormat="false" ht="14.15" hidden="false" customHeight="true" outlineLevel="0" collapsed="false">
      <c r="A456" s="8" t="s">
        <v>665</v>
      </c>
      <c r="B456" s="8" t="s">
        <v>666</v>
      </c>
      <c r="C456" s="15" t="s">
        <v>667</v>
      </c>
      <c r="D456" s="9" t="str">
        <f aca="false">"Oberneuland "&amp;F456</f>
        <v>Oberneuland 62</v>
      </c>
      <c r="E456" s="9" t="str">
        <f aca="false">J456&amp;" 'Hodenberg' von "&amp;H456&amp;" "&amp;G456</f>
        <v>Landgut 'Hodenberg' von Robert Rickmers</v>
      </c>
      <c r="F456" s="16" t="n">
        <v>62</v>
      </c>
      <c r="G456" s="9" t="s">
        <v>668</v>
      </c>
      <c r="H456" s="9" t="s">
        <v>669</v>
      </c>
      <c r="I456" s="9"/>
      <c r="J456" s="9" t="s">
        <v>151</v>
      </c>
      <c r="K456" s="8" t="s">
        <v>670</v>
      </c>
      <c r="L456" s="9" t="str">
        <f aca="false">"https://www.openstreetmap.org/?mlat="&amp;MID(A456,1,9)&amp;"&amp;mlon="&amp;MID(B456,1,8)&amp;"#map=18/"&amp;MID(A456,1,9)&amp;"/"&amp;MID(B456,1,8)</f>
        <v>https://www.openstreetmap.org/?mlat=53.08898&amp;mlon=8.94338#map=18/53.08898/8.94338</v>
      </c>
      <c r="M456" s="9" t="str">
        <f aca="false">"https://opentopomap.org/#marker=17/"&amp;MID(A456,1,9)&amp;"/"&amp;MID(B456,1,8)</f>
        <v>https://opentopomap.org/#marker=17/53.08898/8.94338</v>
      </c>
    </row>
    <row r="457" customFormat="false" ht="14.15" hidden="false" customHeight="true" outlineLevel="0" collapsed="false">
      <c r="A457" s="8" t="s">
        <v>2288</v>
      </c>
      <c r="B457" s="8" t="s">
        <v>2289</v>
      </c>
      <c r="C457" s="15" t="s">
        <v>2290</v>
      </c>
      <c r="D457" s="9" t="str">
        <f aca="false">"Rockwinkel "&amp;F457</f>
        <v>Rockwinkel 127</v>
      </c>
      <c r="E457" s="9" t="str">
        <f aca="false">G457&amp;", "&amp;H457&amp;", "&amp;I457</f>
        <v>Riechers, Joh. Heinr., Kondukteur</v>
      </c>
      <c r="F457" s="16" t="n">
        <v>127</v>
      </c>
      <c r="G457" s="9" t="s">
        <v>2294</v>
      </c>
      <c r="H457" s="9" t="s">
        <v>1677</v>
      </c>
      <c r="I457" s="9" t="s">
        <v>2295</v>
      </c>
      <c r="J457" s="9"/>
      <c r="K457" s="8" t="s">
        <v>2293</v>
      </c>
      <c r="L457" s="9" t="str">
        <f aca="false">"https://www.openstreetmap.org/?mlat="&amp;MID(A457,1,9)&amp;"&amp;mlon="&amp;MID(B457,1,8)&amp;"#map=18/"&amp;MID(A457,1,9)&amp;"/"&amp;MID(B457,1,8)</f>
        <v>https://www.openstreetmap.org/?mlat=53.10078&amp;mlon=8.90401#map=18/53.10078/8.90401</v>
      </c>
      <c r="M457" s="9" t="str">
        <f aca="false">"https://opentopomap.org/#marker=17/"&amp;MID(A457,1,9)&amp;"/"&amp;MID(B457,1,8)</f>
        <v>https://opentopomap.org/#marker=17/53.10078/8.90401</v>
      </c>
    </row>
    <row r="458" customFormat="false" ht="14.15" hidden="false" customHeight="true" outlineLevel="0" collapsed="false">
      <c r="A458" s="8" t="s">
        <v>1055</v>
      </c>
      <c r="B458" s="8" t="s">
        <v>2059</v>
      </c>
      <c r="C458" s="15" t="s">
        <v>2060</v>
      </c>
      <c r="D458" s="9" t="str">
        <f aca="false">"Rockwinkel "&amp;F458</f>
        <v>Rockwinkel 100</v>
      </c>
      <c r="E458" s="9" t="str">
        <f aca="false">G458&amp;", "&amp;H458&amp;", "&amp;I458</f>
        <v>Ripper, Joh., Wwe.</v>
      </c>
      <c r="F458" s="16" t="n">
        <v>100</v>
      </c>
      <c r="G458" s="9" t="s">
        <v>2062</v>
      </c>
      <c r="H458" s="9" t="s">
        <v>143</v>
      </c>
      <c r="I458" s="9" t="s">
        <v>91</v>
      </c>
      <c r="J458" s="9"/>
      <c r="K458" s="8" t="s">
        <v>2061</v>
      </c>
      <c r="L458" s="9" t="str">
        <f aca="false">"https://www.openstreetmap.org/?mlat="&amp;MID(A458,1,9)&amp;"&amp;mlon="&amp;MID(B458,1,8)&amp;"#map=18/"&amp;MID(A458,1,9)&amp;"/"&amp;MID(B458,1,8)</f>
        <v>https://www.openstreetmap.org/?mlat=53.09208&amp;mlon=8.93372#map=18/53.09208/8.93372</v>
      </c>
      <c r="M458" s="9" t="str">
        <f aca="false">"https://opentopomap.org/#marker=17/"&amp;MID(A458,1,9)&amp;"/"&amp;MID(B458,1,8)</f>
        <v>https://opentopomap.org/#marker=17/53.09208/8.93372</v>
      </c>
    </row>
    <row r="459" customFormat="false" ht="14.15" hidden="false" customHeight="true" outlineLevel="0" collapsed="false">
      <c r="A459" s="8" t="s">
        <v>2275</v>
      </c>
      <c r="B459" s="8" t="s">
        <v>2276</v>
      </c>
      <c r="C459" s="15" t="s">
        <v>2277</v>
      </c>
      <c r="D459" s="9" t="str">
        <f aca="false">"Rockwinkel "&amp;F459</f>
        <v>Rockwinkel 125a</v>
      </c>
      <c r="E459" s="9" t="str">
        <f aca="false">G459&amp;", "&amp;H459&amp;", "&amp;I459&amp;", "&amp;J459</f>
        <v>Röge, Just. Heinr., Wirt, Wäscherei</v>
      </c>
      <c r="F459" s="16" t="s">
        <v>2278</v>
      </c>
      <c r="G459" s="9" t="s">
        <v>2279</v>
      </c>
      <c r="H459" s="9" t="s">
        <v>2280</v>
      </c>
      <c r="I459" s="9" t="s">
        <v>217</v>
      </c>
      <c r="J459" s="9" t="s">
        <v>2281</v>
      </c>
      <c r="K459" s="8" t="s">
        <v>2282</v>
      </c>
      <c r="L459" s="9" t="str">
        <f aca="false">"https://www.openstreetmap.org/?mlat="&amp;MID(A459,1,9)&amp;"&amp;mlon="&amp;MID(B459,1,8)&amp;"#map=18/"&amp;MID(A459,1,9)&amp;"/"&amp;MID(B459,1,8)</f>
        <v>https://www.openstreetmap.org/?mlat=53.100959&amp;mlon=8.904744#map=18/53.100959/8.904744</v>
      </c>
      <c r="M459" s="9" t="str">
        <f aca="false">"https://opentopomap.org/#marker=17/"&amp;MID(A459,1,9)&amp;"/"&amp;MID(B459,1,8)</f>
        <v>https://opentopomap.org/#marker=17/53.100959/8.904744</v>
      </c>
    </row>
    <row r="460" customFormat="false" ht="14.15" hidden="false" customHeight="true" outlineLevel="0" collapsed="false">
      <c r="A460" s="8" t="s">
        <v>913</v>
      </c>
      <c r="B460" s="8" t="s">
        <v>914</v>
      </c>
      <c r="C460" s="15" t="s">
        <v>915</v>
      </c>
      <c r="D460" s="9" t="str">
        <f aca="false">"Rockwinkel "&amp;F460</f>
        <v>Rockwinkel 1a</v>
      </c>
      <c r="E460" s="9" t="str">
        <f aca="false">G460&amp;", "&amp;H460&amp;", "&amp;I460</f>
        <v>Rohlfs, Dietr., Hofmeier</v>
      </c>
      <c r="F460" s="16" t="s">
        <v>100</v>
      </c>
      <c r="G460" s="9" t="s">
        <v>916</v>
      </c>
      <c r="H460" s="9" t="s">
        <v>917</v>
      </c>
      <c r="I460" s="9" t="s">
        <v>183</v>
      </c>
      <c r="J460" s="9"/>
      <c r="K460" s="8" t="s">
        <v>918</v>
      </c>
      <c r="L460" s="9" t="str">
        <f aca="false">"https://www.openstreetmap.org/?mlat="&amp;MID(A460,1,9)&amp;"&amp;mlon="&amp;MID(B460,1,8)&amp;"#map=18/"&amp;MID(A460,1,9)&amp;"/"&amp;MID(B460,1,8)</f>
        <v>https://www.openstreetmap.org/?mlat=53.098428&amp;mlon=8.908444#map=18/53.098428/8.908444</v>
      </c>
      <c r="M460" s="9" t="str">
        <f aca="false">"https://opentopomap.org/#marker=17/"&amp;MID(A460,1,9)&amp;"/"&amp;MID(B460,1,8)</f>
        <v>https://opentopomap.org/#marker=17/53.098428/8.908444</v>
      </c>
    </row>
    <row r="461" customFormat="false" ht="14.15" hidden="false" customHeight="true" outlineLevel="0" collapsed="false">
      <c r="A461" s="8" t="s">
        <v>1524</v>
      </c>
      <c r="B461" s="8" t="s">
        <v>1525</v>
      </c>
      <c r="C461" s="15" t="s">
        <v>1526</v>
      </c>
      <c r="D461" s="9" t="str">
        <f aca="false">"Rockwinkel "&amp;F461</f>
        <v>Rockwinkel 57b</v>
      </c>
      <c r="E461" s="9" t="str">
        <f aca="false">G461&amp;", "&amp;H461&amp;", "&amp;I461</f>
        <v>Rohlfs, Friedr., Arbeiter</v>
      </c>
      <c r="F461" s="16" t="s">
        <v>1527</v>
      </c>
      <c r="G461" s="9" t="s">
        <v>916</v>
      </c>
      <c r="H461" s="9" t="s">
        <v>483</v>
      </c>
      <c r="I461" s="9" t="s">
        <v>94</v>
      </c>
      <c r="J461" s="9"/>
      <c r="K461" s="8" t="s">
        <v>1528</v>
      </c>
      <c r="L461" s="9" t="str">
        <f aca="false">"https://www.openstreetmap.org/?mlat="&amp;MID(A461,1,9)&amp;"&amp;mlon="&amp;MID(B461,1,8)&amp;"#map=18/"&amp;MID(A461,1,9)&amp;"/"&amp;MID(B461,1,8)</f>
        <v>https://www.openstreetmap.org/?mlat=53.083394&amp;mlon=8.949265#map=18/53.083394/8.949265</v>
      </c>
      <c r="M461" s="9" t="str">
        <f aca="false">"https://opentopomap.org/#marker=17/"&amp;MID(A461,1,9)&amp;"/"&amp;MID(B461,1,8)</f>
        <v>https://opentopomap.org/#marker=17/53.083394/8.949265</v>
      </c>
    </row>
    <row r="462" customFormat="false" ht="14.15" hidden="false" customHeight="true" outlineLevel="0" collapsed="false">
      <c r="A462" s="8" t="s">
        <v>1967</v>
      </c>
      <c r="B462" s="8" t="s">
        <v>1968</v>
      </c>
      <c r="C462" s="15" t="s">
        <v>1969</v>
      </c>
      <c r="D462" s="9" t="str">
        <f aca="false">"Rockwinkel "&amp;F462</f>
        <v>Rockwinkel 95</v>
      </c>
      <c r="E462" s="9" t="str">
        <f aca="false">G462&amp;", "&amp;H462&amp;", "&amp;I462</f>
        <v>Röhrs, J. H. B., Lehrer</v>
      </c>
      <c r="F462" s="16" t="n">
        <v>95</v>
      </c>
      <c r="G462" s="9" t="s">
        <v>1970</v>
      </c>
      <c r="H462" s="9" t="s">
        <v>1971</v>
      </c>
      <c r="I462" s="9" t="s">
        <v>257</v>
      </c>
      <c r="J462" s="9"/>
      <c r="K462" s="8" t="s">
        <v>1972</v>
      </c>
      <c r="L462" s="9" t="str">
        <f aca="false">"https://www.openstreetmap.org/?mlat="&amp;MID(A462,1,9)&amp;"&amp;mlon="&amp;MID(B462,1,8)&amp;"#map=18/"&amp;MID(A462,1,9)&amp;"/"&amp;MID(B462,1,8)</f>
        <v>https://www.openstreetmap.org/?mlat=53.090644&amp;mlon=8.934479#map=18/53.090644/8.934479</v>
      </c>
      <c r="M462" s="9" t="str">
        <f aca="false">"https://opentopomap.org/#marker=17/"&amp;MID(A462,1,9)&amp;"/"&amp;MID(B462,1,8)</f>
        <v>https://opentopomap.org/#marker=17/53.090644/8.934479</v>
      </c>
    </row>
    <row r="463" customFormat="false" ht="14.15" hidden="false" customHeight="true" outlineLevel="0" collapsed="false">
      <c r="A463" s="8" t="s">
        <v>1487</v>
      </c>
      <c r="B463" s="8" t="s">
        <v>1488</v>
      </c>
      <c r="C463" s="15" t="s">
        <v>1485</v>
      </c>
      <c r="D463" s="9" t="str">
        <f aca="false">"Rockwinkel "&amp;F463</f>
        <v>Rockwinkel 52a</v>
      </c>
      <c r="E463" s="9" t="str">
        <f aca="false">G463&amp;", "&amp;H463&amp;", "&amp;I463</f>
        <v>Rolfs, Albert, Landmann</v>
      </c>
      <c r="F463" s="16" t="s">
        <v>1489</v>
      </c>
      <c r="G463" s="9" t="s">
        <v>1490</v>
      </c>
      <c r="H463" s="9" t="s">
        <v>269</v>
      </c>
      <c r="I463" s="9" t="s">
        <v>164</v>
      </c>
      <c r="J463" s="9"/>
      <c r="K463" s="8" t="s">
        <v>1491</v>
      </c>
      <c r="L463" s="9" t="str">
        <f aca="false">"https://www.openstreetmap.org/?mlat="&amp;MID(A463,1,9)&amp;"&amp;mlon="&amp;MID(B463,1,8)&amp;"#map=18/"&amp;MID(A463,1,9)&amp;"/"&amp;MID(B463,1,8)</f>
        <v>https://www.openstreetmap.org/?mlat=53.0814&amp;mlon=8.940214#map=18/53.0814/8.940214</v>
      </c>
      <c r="M463" s="9" t="str">
        <f aca="false">"https://opentopomap.org/#marker=17/"&amp;MID(A463,1,9)&amp;"/"&amp;MID(B463,1,8)</f>
        <v>https://opentopomap.org/#marker=17/53.0814/8.940214</v>
      </c>
    </row>
    <row r="464" customFormat="false" ht="14.15" hidden="false" customHeight="true" outlineLevel="0" collapsed="false">
      <c r="A464" s="8" t="s">
        <v>677</v>
      </c>
      <c r="B464" s="8" t="s">
        <v>678</v>
      </c>
      <c r="C464" s="15" t="s">
        <v>679</v>
      </c>
      <c r="D464" s="9" t="str">
        <f aca="false">"Oberneuland "&amp;F464</f>
        <v>Oberneuland 63</v>
      </c>
      <c r="E464" s="9" t="str">
        <f aca="false">G464&amp;", "&amp;H464&amp;", "&amp;I464</f>
        <v>Roschen, Georg, Arbeiter</v>
      </c>
      <c r="F464" s="16" t="n">
        <v>63</v>
      </c>
      <c r="G464" s="9" t="s">
        <v>680</v>
      </c>
      <c r="H464" s="9" t="s">
        <v>210</v>
      </c>
      <c r="I464" s="9" t="s">
        <v>94</v>
      </c>
      <c r="J464" s="9"/>
      <c r="K464" s="8" t="s">
        <v>681</v>
      </c>
      <c r="L464" s="9" t="str">
        <f aca="false">"https://www.openstreetmap.org/?mlat="&amp;MID(A464,1,9)&amp;"&amp;mlon="&amp;MID(B464,1,8)&amp;"#map=18/"&amp;MID(A464,1,9)&amp;"/"&amp;MID(B464,1,8)</f>
        <v>https://www.openstreetmap.org/?mlat=53.090753&amp;mlon=8.946174#map=18/53.090753/8.946174</v>
      </c>
      <c r="M464" s="9" t="str">
        <f aca="false">"https://opentopomap.org/#marker=17/"&amp;MID(A464,1,9)&amp;"/"&amp;MID(B464,1,8)</f>
        <v>https://opentopomap.org/#marker=17/53.090753/8.946174</v>
      </c>
    </row>
    <row r="465" customFormat="false" ht="14.15" hidden="false" customHeight="true" outlineLevel="0" collapsed="false">
      <c r="A465" s="8" t="s">
        <v>677</v>
      </c>
      <c r="B465" s="8" t="s">
        <v>678</v>
      </c>
      <c r="C465" s="15" t="s">
        <v>679</v>
      </c>
      <c r="D465" s="9" t="str">
        <f aca="false">"Oberneuland "&amp;F465</f>
        <v>Oberneuland 63</v>
      </c>
      <c r="E465" s="9" t="str">
        <f aca="false">G465&amp;", "&amp;H465&amp;", "&amp;I465</f>
        <v>Roschen, Joh., Landmann</v>
      </c>
      <c r="F465" s="16" t="n">
        <v>63</v>
      </c>
      <c r="G465" s="9" t="s">
        <v>680</v>
      </c>
      <c r="H465" s="9" t="s">
        <v>143</v>
      </c>
      <c r="I465" s="9" t="s">
        <v>164</v>
      </c>
      <c r="J465" s="9"/>
      <c r="K465" s="8" t="s">
        <v>681</v>
      </c>
      <c r="L465" s="9" t="str">
        <f aca="false">"https://www.openstreetmap.org/?mlat="&amp;MID(A465,1,9)&amp;"&amp;mlon="&amp;MID(B465,1,8)&amp;"#map=18/"&amp;MID(A465,1,9)&amp;"/"&amp;MID(B465,1,8)</f>
        <v>https://www.openstreetmap.org/?mlat=53.090753&amp;mlon=8.946174#map=18/53.090753/8.946174</v>
      </c>
      <c r="M465" s="9" t="str">
        <f aca="false">"https://opentopomap.org/#marker=17/"&amp;MID(A465,1,9)&amp;"/"&amp;MID(B465,1,8)</f>
        <v>https://opentopomap.org/#marker=17/53.090753/8.946174</v>
      </c>
    </row>
    <row r="466" customFormat="false" ht="14.15" hidden="false" customHeight="true" outlineLevel="0" collapsed="false">
      <c r="A466" s="8" t="s">
        <v>2213</v>
      </c>
      <c r="B466" s="8" t="s">
        <v>2214</v>
      </c>
      <c r="C466" s="17" t="s">
        <v>2215</v>
      </c>
      <c r="D466" s="9" t="str">
        <f aca="false">"Rockwinkel "&amp;F466</f>
        <v>Rockwinkel 118</v>
      </c>
      <c r="E466" s="9" t="str">
        <f aca="false">G466&amp;", "&amp;H466&amp;", "&amp;I466</f>
        <v>Rose, H., Fuhrmann</v>
      </c>
      <c r="F466" s="16" t="n">
        <v>118</v>
      </c>
      <c r="G466" s="9" t="s">
        <v>2216</v>
      </c>
      <c r="H466" s="9" t="s">
        <v>109</v>
      </c>
      <c r="I466" s="9" t="s">
        <v>2217</v>
      </c>
      <c r="J466" s="9"/>
      <c r="K466" s="8" t="s">
        <v>2218</v>
      </c>
      <c r="L466" s="9" t="str">
        <f aca="false">"https://www.openstreetmap.org/?mlat="&amp;MID(A466,1,9)&amp;"&amp;mlon="&amp;MID(B466,1,8)&amp;"#map=18/"&amp;MID(A466,1,9)&amp;"/"&amp;MID(B466,1,8)</f>
        <v>https://www.openstreetmap.org/?mlat=53.102796&amp;mlon=8.909699#map=18/53.102796/8.909699</v>
      </c>
      <c r="M466" s="9" t="str">
        <f aca="false">"https://opentopomap.org/#marker=17/"&amp;MID(A466,1,9)&amp;"/"&amp;MID(B466,1,8)</f>
        <v>https://opentopomap.org/#marker=17/53.102796/8.909699</v>
      </c>
    </row>
    <row r="467" customFormat="false" ht="14.15" hidden="false" customHeight="true" outlineLevel="0" collapsed="false">
      <c r="A467" s="8" t="s">
        <v>837</v>
      </c>
      <c r="B467" s="8" t="s">
        <v>838</v>
      </c>
      <c r="C467" s="15" t="s">
        <v>839</v>
      </c>
      <c r="D467" s="9" t="str">
        <f aca="false">"Oberneuland "&amp;F467</f>
        <v>Oberneuland 87b</v>
      </c>
      <c r="E467" s="9" t="str">
        <f aca="false">G467&amp;", "&amp;H467&amp;", "&amp;I467</f>
        <v>Roselius, Joh. Hinr., Landmann</v>
      </c>
      <c r="F467" s="16" t="s">
        <v>840</v>
      </c>
      <c r="G467" s="9" t="s">
        <v>843</v>
      </c>
      <c r="H467" s="9" t="s">
        <v>642</v>
      </c>
      <c r="I467" s="9" t="s">
        <v>164</v>
      </c>
      <c r="J467" s="9"/>
      <c r="K467" s="8" t="s">
        <v>842</v>
      </c>
      <c r="L467" s="9" t="str">
        <f aca="false">"https://www.openstreetmap.org/?mlat="&amp;MID(A467,1,9)&amp;"&amp;mlon="&amp;MID(B467,1,8)&amp;"#map=18/"&amp;MID(A467,1,9)&amp;"/"&amp;MID(B467,1,8)</f>
        <v>https://www.openstreetmap.org/?mlat=53.09643&amp;mlon=8.947684#map=18/53.09643/8.947684</v>
      </c>
      <c r="M467" s="9" t="str">
        <f aca="false">"https://opentopomap.org/#marker=17/"&amp;MID(A467,1,9)&amp;"/"&amp;MID(B467,1,8)</f>
        <v>https://opentopomap.org/#marker=17/53.09643/8.947684</v>
      </c>
    </row>
    <row r="468" customFormat="false" ht="14.15" hidden="false" customHeight="true" outlineLevel="0" collapsed="false">
      <c r="A468" s="0"/>
      <c r="B468" s="0"/>
      <c r="C468" s="9" t="s">
        <v>2426</v>
      </c>
      <c r="D468" s="9" t="str">
        <f aca="false">"Rockwinkel "&amp;F468</f>
        <v>Rockwinkel 135a</v>
      </c>
      <c r="E468" s="9" t="str">
        <f aca="false">G468&amp;", "&amp;H468&amp;", "&amp;I468</f>
        <v>Rosenbrock, Fr., Arbeiter</v>
      </c>
      <c r="F468" s="16" t="s">
        <v>2374</v>
      </c>
      <c r="G468" s="9" t="s">
        <v>1463</v>
      </c>
      <c r="H468" s="9" t="s">
        <v>130</v>
      </c>
      <c r="I468" s="9" t="s">
        <v>94</v>
      </c>
      <c r="J468" s="9"/>
      <c r="K468" s="0"/>
    </row>
    <row r="469" customFormat="false" ht="14.15" hidden="false" customHeight="true" outlineLevel="0" collapsed="false">
      <c r="C469" s="9" t="s">
        <v>2426</v>
      </c>
      <c r="D469" s="9" t="str">
        <f aca="false">"Rockwinkel am Rüten "&amp;F469</f>
        <v>Rockwinkel am Rüten 17</v>
      </c>
      <c r="E469" s="9" t="str">
        <f aca="false">G469&amp;", "&amp;H469&amp;", "&amp;I469</f>
        <v>Rosenbrock, Fr., Arbeiter</v>
      </c>
      <c r="F469" s="16" t="n">
        <v>17</v>
      </c>
      <c r="G469" s="9" t="s">
        <v>1463</v>
      </c>
      <c r="H469" s="9" t="s">
        <v>130</v>
      </c>
      <c r="I469" s="9" t="s">
        <v>94</v>
      </c>
      <c r="J469" s="9"/>
    </row>
    <row r="470" customFormat="false" ht="14.15" hidden="false" customHeight="true" outlineLevel="0" collapsed="false">
      <c r="A470" s="8" t="s">
        <v>1773</v>
      </c>
      <c r="B470" s="8" t="s">
        <v>1774</v>
      </c>
      <c r="C470" s="15" t="s">
        <v>1775</v>
      </c>
      <c r="D470" s="9" t="str">
        <f aca="false">"Rockwinkel "&amp;F470</f>
        <v>Rockwinkel 83</v>
      </c>
      <c r="E470" s="9" t="str">
        <f aca="false">G470&amp;", "&amp;H470&amp;", "&amp;I470</f>
        <v>Rosenbrock, Joh., Bahnwärter</v>
      </c>
      <c r="F470" s="16" t="n">
        <v>83</v>
      </c>
      <c r="G470" s="9" t="s">
        <v>1463</v>
      </c>
      <c r="H470" s="9" t="s">
        <v>143</v>
      </c>
      <c r="I470" s="9" t="s">
        <v>1776</v>
      </c>
      <c r="J470" s="9"/>
      <c r="K470" s="8" t="s">
        <v>1777</v>
      </c>
      <c r="L470" s="9" t="str">
        <f aca="false">"https://www.openstreetmap.org/?mlat="&amp;MID(A470,1,9)&amp;"&amp;mlon="&amp;MID(B470,1,8)&amp;"#map=18/"&amp;MID(A470,1,9)&amp;"/"&amp;MID(B470,1,8)</f>
        <v>https://www.openstreetmap.org/?mlat=53.08492&amp;mlon=8.939515#map=18/53.08492/8.939515</v>
      </c>
      <c r="M470" s="9" t="str">
        <f aca="false">"https://opentopomap.org/#marker=17/"&amp;MID(A470,1,9)&amp;"/"&amp;MID(B470,1,8)</f>
        <v>https://opentopomap.org/#marker=17/53.08492/8.939515</v>
      </c>
    </row>
    <row r="471" customFormat="false" ht="14.15" hidden="false" customHeight="true" outlineLevel="0" collapsed="false">
      <c r="A471" s="8" t="s">
        <v>1460</v>
      </c>
      <c r="B471" s="8" t="s">
        <v>1461</v>
      </c>
      <c r="C471" s="15" t="s">
        <v>1462</v>
      </c>
      <c r="D471" s="9" t="str">
        <f aca="false">"Rockwinkel "&amp;F471</f>
        <v>Rockwinkel 49</v>
      </c>
      <c r="E471" s="9" t="str">
        <f aca="false">G471&amp;", "&amp;H471&amp;", "&amp;I471</f>
        <v>Rosenbrock, Joh. Hinr., Arbeiter</v>
      </c>
      <c r="F471" s="16" t="n">
        <v>49</v>
      </c>
      <c r="G471" s="9" t="s">
        <v>1463</v>
      </c>
      <c r="H471" s="9" t="s">
        <v>642</v>
      </c>
      <c r="I471" s="9" t="s">
        <v>94</v>
      </c>
      <c r="J471" s="9"/>
      <c r="K471" s="8" t="s">
        <v>1464</v>
      </c>
      <c r="L471" s="9" t="str">
        <f aca="false">"https://www.openstreetmap.org/?mlat="&amp;MID(A471,1,9)&amp;"&amp;mlon="&amp;MID(B471,1,8)&amp;"#map=18/"&amp;MID(A471,1,9)&amp;"/"&amp;MID(B471,1,8)</f>
        <v>https://www.openstreetmap.org/?mlat=53.079388&amp;mlon=8.941324#map=18/53.079388/8.941324</v>
      </c>
      <c r="M471" s="9" t="str">
        <f aca="false">"https://opentopomap.org/#marker=17/"&amp;MID(A471,1,9)&amp;"/"&amp;MID(B471,1,8)</f>
        <v>https://opentopomap.org/#marker=17/53.079388/8.941324</v>
      </c>
    </row>
    <row r="472" customFormat="false" ht="14.15" hidden="false" customHeight="true" outlineLevel="0" collapsed="false">
      <c r="A472" s="8" t="s">
        <v>1611</v>
      </c>
      <c r="B472" s="8" t="s">
        <v>1612</v>
      </c>
      <c r="C472" s="15" t="s">
        <v>1613</v>
      </c>
      <c r="D472" s="9" t="str">
        <f aca="false">"Rockwinkel "&amp;F472</f>
        <v>Rockwinkel 68A</v>
      </c>
      <c r="E472" s="9" t="str">
        <f aca="false">G472&amp;", "&amp;H472&amp;", "&amp;I472</f>
        <v>Roßmann, W., Lehrer</v>
      </c>
      <c r="F472" s="16" t="s">
        <v>1614</v>
      </c>
      <c r="G472" s="9" t="s">
        <v>1615</v>
      </c>
      <c r="H472" s="9" t="s">
        <v>559</v>
      </c>
      <c r="I472" s="9" t="s">
        <v>257</v>
      </c>
      <c r="J472" s="9"/>
      <c r="K472" s="8" t="s">
        <v>1616</v>
      </c>
      <c r="L472" s="9" t="str">
        <f aca="false">"https://www.openstreetmap.org/?mlat="&amp;MID(A472,1,9)&amp;"&amp;mlon="&amp;MID(B472,1,8)&amp;"#map=18/"&amp;MID(A472,1,9)&amp;"/"&amp;MID(B472,1,8)</f>
        <v>https://www.openstreetmap.org/?mlat=53.083022&amp;mlon=8.941207#map=18/53.083022/8.941207</v>
      </c>
      <c r="M472" s="9" t="str">
        <f aca="false">"https://opentopomap.org/#marker=17/"&amp;MID(A472,1,9)&amp;"/"&amp;MID(B472,1,8)</f>
        <v>https://opentopomap.org/#marker=17/53.083022/8.941207</v>
      </c>
    </row>
    <row r="473" customFormat="false" ht="14.15" hidden="false" customHeight="true" outlineLevel="0" collapsed="false">
      <c r="A473" s="8" t="s">
        <v>1738</v>
      </c>
      <c r="B473" s="8" t="s">
        <v>1739</v>
      </c>
      <c r="C473" s="15" t="s">
        <v>1740</v>
      </c>
      <c r="D473" s="9" t="str">
        <f aca="false">"Rockwinkel "&amp;F473</f>
        <v>Rockwinkel 82B</v>
      </c>
      <c r="E473" s="9" t="str">
        <f aca="false">G473&amp;", "&amp;H473&amp;", "&amp;I473</f>
        <v>Rotermund, Herm., Maurermeister</v>
      </c>
      <c r="F473" s="16" t="s">
        <v>1741</v>
      </c>
      <c r="G473" s="9" t="s">
        <v>1522</v>
      </c>
      <c r="H473" s="9" t="s">
        <v>409</v>
      </c>
      <c r="I473" s="9" t="s">
        <v>361</v>
      </c>
      <c r="J473" s="9"/>
      <c r="K473" s="8" t="s">
        <v>1742</v>
      </c>
      <c r="L473" s="9" t="str">
        <f aca="false">"https://www.openstreetmap.org/?mlat="&amp;MID(A473,1,9)&amp;"&amp;mlon="&amp;MID(B473,1,8)&amp;"#map=18/"&amp;MID(A473,1,9)&amp;"/"&amp;MID(B473,1,8)</f>
        <v>https://www.openstreetmap.org/?mlat=53.084301&amp;mlon=8.939968#map=18/53.084301/8.939968</v>
      </c>
      <c r="M473" s="9" t="str">
        <f aca="false">"https://opentopomap.org/#marker=17/"&amp;MID(A473,1,9)&amp;"/"&amp;MID(B473,1,8)</f>
        <v>https://opentopomap.org/#marker=17/53.084301/8.939968</v>
      </c>
    </row>
    <row r="474" customFormat="false" ht="14.15" hidden="false" customHeight="true" outlineLevel="0" collapsed="false">
      <c r="A474" s="8" t="s">
        <v>1518</v>
      </c>
      <c r="B474" s="8" t="s">
        <v>1519</v>
      </c>
      <c r="C474" s="15" t="s">
        <v>1520</v>
      </c>
      <c r="D474" s="9" t="str">
        <f aca="false">"Rockwinkel "&amp;F474</f>
        <v>Rockwinkel 57a</v>
      </c>
      <c r="E474" s="9" t="str">
        <f aca="false">G474&amp;", "&amp;H474&amp;", "&amp;I474</f>
        <v>Rotermund, Joh., Bahnarbeiter</v>
      </c>
      <c r="F474" s="16" t="s">
        <v>1521</v>
      </c>
      <c r="G474" s="9" t="s">
        <v>1522</v>
      </c>
      <c r="H474" s="9" t="s">
        <v>143</v>
      </c>
      <c r="I474" s="9" t="s">
        <v>1103</v>
      </c>
      <c r="J474" s="9"/>
      <c r="K474" s="8" t="s">
        <v>1523</v>
      </c>
      <c r="L474" s="9" t="str">
        <f aca="false">"https://www.openstreetmap.org/?mlat="&amp;MID(A474,1,9)&amp;"&amp;mlon="&amp;MID(B474,1,8)&amp;"#map=18/"&amp;MID(A474,1,9)&amp;"/"&amp;MID(B474,1,8)</f>
        <v>https://www.openstreetmap.org/?mlat=53.083329&amp;mlon=8.949291#map=18/53.083329/8.949291</v>
      </c>
      <c r="M474" s="9" t="str">
        <f aca="false">"https://opentopomap.org/#marker=17/"&amp;MID(A474,1,9)&amp;"/"&amp;MID(B474,1,8)</f>
        <v>https://opentopomap.org/#marker=17/53.083329/8.949291</v>
      </c>
    </row>
    <row r="475" customFormat="false" ht="14.15" hidden="false" customHeight="true" outlineLevel="0" collapsed="false">
      <c r="A475" s="8" t="s">
        <v>1573</v>
      </c>
      <c r="B475" s="8" t="s">
        <v>1574</v>
      </c>
      <c r="C475" s="15" t="s">
        <v>1575</v>
      </c>
      <c r="D475" s="9" t="str">
        <f aca="false">"Rockwinkel "&amp;F475</f>
        <v>Rockwinkel 62</v>
      </c>
      <c r="E475" s="9" t="str">
        <f aca="false">G475&amp;", "&amp;H475&amp;", "&amp;I475</f>
        <v>Rotermund, Wilh., Arbeiter</v>
      </c>
      <c r="F475" s="16" t="n">
        <v>62</v>
      </c>
      <c r="G475" s="9" t="s">
        <v>1522</v>
      </c>
      <c r="H475" s="9" t="s">
        <v>216</v>
      </c>
      <c r="I475" s="9" t="s">
        <v>94</v>
      </c>
      <c r="J475" s="9"/>
      <c r="K475" s="8" t="s">
        <v>1576</v>
      </c>
      <c r="L475" s="9" t="str">
        <f aca="false">"https://www.openstreetmap.org/?mlat="&amp;MID(A475,1,9)&amp;"&amp;mlon="&amp;MID(B475,1,8)&amp;"#map=18/"&amp;MID(A475,1,9)&amp;"/"&amp;MID(B475,1,8)</f>
        <v>https://www.openstreetmap.org/?mlat=53.082967&amp;mlon=8.944778#map=18/53.082967/8.944778</v>
      </c>
      <c r="M475" s="9" t="str">
        <f aca="false">"https://opentopomap.org/#marker=17/"&amp;MID(A475,1,9)&amp;"/"&amp;MID(B475,1,8)</f>
        <v>https://opentopomap.org/#marker=17/53.082967/8.944778</v>
      </c>
    </row>
    <row r="476" customFormat="false" ht="14.15" hidden="false" customHeight="true" outlineLevel="0" collapsed="false">
      <c r="A476" s="8" t="s">
        <v>1285</v>
      </c>
      <c r="B476" s="8" t="s">
        <v>1286</v>
      </c>
      <c r="C476" s="15" t="s">
        <v>1287</v>
      </c>
      <c r="D476" s="9" t="str">
        <f aca="false">"Rockwinkel "&amp;F476</f>
        <v>Rockwinkel 27</v>
      </c>
      <c r="E476" s="9" t="str">
        <f aca="false">G476&amp;", "&amp;H476&amp;", "&amp;I476</f>
        <v>Ruge, Wilh., Arbeiter</v>
      </c>
      <c r="F476" s="16" t="n">
        <v>27</v>
      </c>
      <c r="G476" s="9" t="s">
        <v>1290</v>
      </c>
      <c r="H476" s="9" t="s">
        <v>216</v>
      </c>
      <c r="I476" s="9" t="s">
        <v>94</v>
      </c>
      <c r="J476" s="9"/>
      <c r="K476" s="8" t="s">
        <v>1289</v>
      </c>
      <c r="L476" s="9" t="str">
        <f aca="false">"https://www.openstreetmap.org/?mlat="&amp;MID(A476,1,9)&amp;"&amp;mlon="&amp;MID(B476,1,8)&amp;"#map=18/"&amp;MID(A476,1,9)&amp;"/"&amp;MID(B476,1,8)</f>
        <v>https://www.openstreetmap.org/?mlat=53.080254&amp;mlon=8.939795#map=18/53.080254/8.939795</v>
      </c>
      <c r="M476" s="9" t="str">
        <f aca="false">"https://opentopomap.org/#marker=17/"&amp;MID(A476,1,9)&amp;"/"&amp;MID(B476,1,8)</f>
        <v>https://opentopomap.org/#marker=17/53.080254/8.939795</v>
      </c>
    </row>
    <row r="477" customFormat="false" ht="14.15" hidden="false" customHeight="true" outlineLevel="0" collapsed="false">
      <c r="A477" s="8" t="s">
        <v>1847</v>
      </c>
      <c r="B477" s="8" t="s">
        <v>1848</v>
      </c>
      <c r="C477" s="15" t="s">
        <v>1849</v>
      </c>
      <c r="D477" s="9" t="str">
        <f aca="false">"Rockwinkel "&amp;F477</f>
        <v>Rockwinkel 87b</v>
      </c>
      <c r="E477" s="9" t="str">
        <f aca="false">G477&amp;", "&amp;H477&amp;", "&amp;I477</f>
        <v>Rusch, C., Lehrer</v>
      </c>
      <c r="F477" s="16" t="s">
        <v>840</v>
      </c>
      <c r="G477" s="9" t="s">
        <v>1850</v>
      </c>
      <c r="H477" s="9" t="s">
        <v>93</v>
      </c>
      <c r="I477" s="9" t="s">
        <v>257</v>
      </c>
      <c r="J477" s="9"/>
      <c r="K477" s="8" t="s">
        <v>1851</v>
      </c>
      <c r="L477" s="9" t="str">
        <f aca="false">"https://www.openstreetmap.org/?mlat="&amp;MID(A477,1,9)&amp;"&amp;mlon="&amp;MID(B477,1,8)&amp;"#map=18/"&amp;MID(A477,1,9)&amp;"/"&amp;MID(B477,1,8)</f>
        <v>https://www.openstreetmap.org/?mlat=53.0865&amp;mlon=8.93941#map=18/53.0865/8.93941</v>
      </c>
      <c r="M477" s="9" t="str">
        <f aca="false">"https://opentopomap.org/#marker=17/"&amp;MID(A477,1,9)&amp;"/"&amp;MID(B477,1,8)</f>
        <v>https://opentopomap.org/#marker=17/53.0865/8.93941</v>
      </c>
    </row>
    <row r="478" customFormat="false" ht="14.15" hidden="false" customHeight="true" outlineLevel="0" collapsed="false">
      <c r="A478" s="8" t="s">
        <v>2330</v>
      </c>
      <c r="B478" s="8" t="s">
        <v>2331</v>
      </c>
      <c r="C478" s="15" t="s">
        <v>2332</v>
      </c>
      <c r="D478" s="9" t="str">
        <f aca="false">"Rockwinkel "&amp;F478</f>
        <v>Rockwinkel 131</v>
      </c>
      <c r="E478" s="9" t="str">
        <f aca="false">G478&amp;", "&amp;H478&amp;", "&amp;I478</f>
        <v>Sander, Otto, Arbeiter</v>
      </c>
      <c r="F478" s="16" t="n">
        <v>131</v>
      </c>
      <c r="G478" s="9" t="s">
        <v>2336</v>
      </c>
      <c r="H478" s="9" t="s">
        <v>1203</v>
      </c>
      <c r="I478" s="9" t="s">
        <v>94</v>
      </c>
      <c r="J478" s="9"/>
      <c r="K478" s="8" t="s">
        <v>2334</v>
      </c>
      <c r="L478" s="9" t="str">
        <f aca="false">"https://www.openstreetmap.org/?mlat="&amp;MID(A478,1,9)&amp;"&amp;mlon="&amp;MID(B478,1,8)&amp;"#map=18/"&amp;MID(A478,1,9)&amp;"/"&amp;MID(B478,1,8)</f>
        <v>https://www.openstreetmap.org/?mlat=53.100833&amp;mlon=8.902175#map=18/53.100833/8.902175</v>
      </c>
      <c r="M478" s="9" t="str">
        <f aca="false">"https://opentopomap.org/#marker=17/"&amp;MID(A478,1,9)&amp;"/"&amp;MID(B478,1,8)</f>
        <v>https://opentopomap.org/#marker=17/53.100833/8.902175</v>
      </c>
    </row>
    <row r="479" customFormat="false" ht="14.15" hidden="false" customHeight="true" outlineLevel="0" collapsed="false">
      <c r="A479" s="8" t="s">
        <v>2196</v>
      </c>
      <c r="B479" s="8" t="s">
        <v>2197</v>
      </c>
      <c r="C479" s="15" t="s">
        <v>2198</v>
      </c>
      <c r="D479" s="9" t="str">
        <f aca="false">"Rockwinkel "&amp;F479</f>
        <v>Rockwinkel 115</v>
      </c>
      <c r="E479" s="9" t="str">
        <f aca="false">G479&amp;", "&amp;H479&amp;", "&amp;I479&amp;", "&amp;J479</f>
        <v>Schilling, H. W., Wwe., Bäckerei</v>
      </c>
      <c r="F479" s="16" t="n">
        <v>115</v>
      </c>
      <c r="G479" s="9" t="s">
        <v>2199</v>
      </c>
      <c r="H479" s="9" t="s">
        <v>2200</v>
      </c>
      <c r="I479" s="9" t="s">
        <v>91</v>
      </c>
      <c r="J479" s="9" t="s">
        <v>2201</v>
      </c>
      <c r="K479" s="8" t="s">
        <v>2202</v>
      </c>
      <c r="L479" s="9" t="str">
        <f aca="false">"https://www.openstreetmap.org/?mlat="&amp;MID(A479,1,9)&amp;"&amp;mlon="&amp;MID(B479,1,8)&amp;"#map=18/"&amp;MID(A479,1,9)&amp;"/"&amp;MID(B479,1,8)</f>
        <v>https://www.openstreetmap.org/?mlat=53.1025&amp;mlon=8.91125#map=18/53.1025/8.91125</v>
      </c>
      <c r="M479" s="9" t="str">
        <f aca="false">"https://opentopomap.org/#marker=17/"&amp;MID(A479,1,9)&amp;"/"&amp;MID(B479,1,8)</f>
        <v>https://opentopomap.org/#marker=17/53.1025/8.91125</v>
      </c>
    </row>
    <row r="480" customFormat="false" ht="14.15" hidden="false" customHeight="true" outlineLevel="0" collapsed="false">
      <c r="A480" s="8" t="s">
        <v>554</v>
      </c>
      <c r="B480" s="8" t="s">
        <v>555</v>
      </c>
      <c r="C480" s="15" t="s">
        <v>556</v>
      </c>
      <c r="D480" s="9" t="str">
        <f aca="false">"Oberneuland "&amp;F480</f>
        <v>Oberneuland 47d</v>
      </c>
      <c r="E480" s="9" t="str">
        <f aca="false">G480&amp;", "&amp;H480&amp;", "&amp;I480</f>
        <v>Schlawinsky, W., Zimmermann</v>
      </c>
      <c r="F480" s="16" t="s">
        <v>557</v>
      </c>
      <c r="G480" s="9" t="s">
        <v>558</v>
      </c>
      <c r="H480" s="9" t="s">
        <v>559</v>
      </c>
      <c r="I480" s="9" t="s">
        <v>137</v>
      </c>
      <c r="J480" s="9"/>
      <c r="K480" s="8" t="s">
        <v>560</v>
      </c>
      <c r="L480" s="9" t="str">
        <f aca="false">"https://www.openstreetmap.org/?mlat="&amp;MID(A480,1,9)&amp;"&amp;mlon="&amp;MID(B480,1,8)&amp;"#map=18/"&amp;MID(A480,1,9)&amp;"/"&amp;MID(B480,1,8)</f>
        <v>https://www.openstreetmap.org/?mlat=53.091642&amp;mlon=8.935691#map=18/53.091642/8.935691</v>
      </c>
      <c r="M480" s="9" t="str">
        <f aca="false">"https://opentopomap.org/#marker=17/"&amp;MID(A480,1,9)&amp;"/"&amp;MID(B480,1,8)</f>
        <v>https://opentopomap.org/#marker=17/53.091642/8.935691</v>
      </c>
    </row>
    <row r="481" customFormat="false" ht="14.15" hidden="false" customHeight="true" outlineLevel="0" collapsed="false">
      <c r="A481" s="8" t="s">
        <v>1055</v>
      </c>
      <c r="B481" s="8" t="s">
        <v>1056</v>
      </c>
      <c r="C481" s="15" t="s">
        <v>1057</v>
      </c>
      <c r="D481" s="9" t="str">
        <f aca="false">"Rockwinkel "&amp;F481</f>
        <v>Rockwinkel 6</v>
      </c>
      <c r="E481" s="9" t="str">
        <f aca="false">G481&amp;", "&amp;H481</f>
        <v>Schlengmann, Daniel</v>
      </c>
      <c r="F481" s="16" t="n">
        <v>6</v>
      </c>
      <c r="G481" s="9" t="s">
        <v>1058</v>
      </c>
      <c r="H481" s="9" t="s">
        <v>163</v>
      </c>
      <c r="I481" s="9"/>
      <c r="J481" s="9"/>
      <c r="K481" s="8" t="s">
        <v>1059</v>
      </c>
      <c r="L481" s="9" t="str">
        <f aca="false">"https://www.openstreetmap.org/?mlat="&amp;MID(A481,1,9)&amp;"&amp;mlon="&amp;MID(B481,1,8)&amp;"#map=18/"&amp;MID(A481,1,9)&amp;"/"&amp;MID(B481,1,8)</f>
        <v>https://www.openstreetmap.org/?mlat=53.09208&amp;mlon=8.91863#map=18/53.09208/8.91863</v>
      </c>
      <c r="M481" s="9" t="str">
        <f aca="false">"https://opentopomap.org/#marker=17/"&amp;MID(A481,1,9)&amp;"/"&amp;MID(B481,1,8)</f>
        <v>https://opentopomap.org/#marker=17/53.09208/8.91863</v>
      </c>
    </row>
    <row r="482" customFormat="false" ht="14.15" hidden="false" customHeight="true" outlineLevel="0" collapsed="false">
      <c r="A482" s="8" t="s">
        <v>1168</v>
      </c>
      <c r="B482" s="8" t="s">
        <v>1169</v>
      </c>
      <c r="C482" s="15" t="s">
        <v>1170</v>
      </c>
      <c r="D482" s="9" t="str">
        <f aca="false">"Rockwinkel "&amp;F482</f>
        <v>Rockwinkel 15</v>
      </c>
      <c r="E482" s="9" t="str">
        <f aca="false">G482&amp;", "&amp;H482&amp;", "&amp;I482</f>
        <v>Schmidt, Diedr., Landmann</v>
      </c>
      <c r="F482" s="16" t="n">
        <v>15</v>
      </c>
      <c r="G482" s="9" t="s">
        <v>309</v>
      </c>
      <c r="H482" s="9" t="s">
        <v>96</v>
      </c>
      <c r="I482" s="9" t="s">
        <v>164</v>
      </c>
      <c r="J482" s="9"/>
      <c r="K482" s="8" t="s">
        <v>1171</v>
      </c>
      <c r="L482" s="9" t="str">
        <f aca="false">"https://www.openstreetmap.org/?mlat="&amp;MID(A482,1,9)&amp;"&amp;mlon="&amp;MID(B482,1,8)&amp;"#map=18/"&amp;MID(A482,1,9)&amp;"/"&amp;MID(B482,1,8)</f>
        <v>https://www.openstreetmap.org/?mlat=53.085609&amp;mlon=8.928621#map=18/53.085609/8.928621</v>
      </c>
      <c r="M482" s="9" t="str">
        <f aca="false">"https://opentopomap.org/#marker=17/"&amp;MID(A482,1,9)&amp;"/"&amp;MID(B482,1,8)</f>
        <v>https://opentopomap.org/#marker=17/53.085609/8.928621</v>
      </c>
    </row>
    <row r="483" customFormat="false" ht="14.15" hidden="false" customHeight="true" outlineLevel="0" collapsed="false">
      <c r="A483" s="8" t="s">
        <v>306</v>
      </c>
      <c r="B483" s="8" t="s">
        <v>307</v>
      </c>
      <c r="C483" s="15" t="s">
        <v>308</v>
      </c>
      <c r="D483" s="9" t="str">
        <f aca="false">"Oberneuland "&amp;F483</f>
        <v>Oberneuland 21</v>
      </c>
      <c r="E483" s="9" t="str">
        <f aca="false">G483&amp;", "&amp;H483&amp;", "&amp;I483</f>
        <v>Schmidt, H., Privatmann</v>
      </c>
      <c r="F483" s="16" t="n">
        <v>21</v>
      </c>
      <c r="G483" s="9" t="s">
        <v>309</v>
      </c>
      <c r="H483" s="9" t="s">
        <v>109</v>
      </c>
      <c r="I483" s="9" t="s">
        <v>310</v>
      </c>
      <c r="J483" s="9"/>
      <c r="K483" s="8" t="s">
        <v>311</v>
      </c>
      <c r="L483" s="9" t="str">
        <f aca="false">"https://www.openstreetmap.org/?mlat="&amp;MID(A483,1,9)&amp;"&amp;mlon="&amp;MID(B483,1,8)&amp;"#map=18/"&amp;MID(A483,1,9)&amp;"/"&amp;MID(B483,1,8)</f>
        <v>https://www.openstreetmap.org/?mlat=53.102023&amp;mlon=8.923859#map=18/53.102023/8.923859</v>
      </c>
      <c r="M483" s="9" t="str">
        <f aca="false">"https://opentopomap.org/#marker=17/"&amp;MID(A483,1,9)&amp;"/"&amp;MID(B483,1,8)</f>
        <v>https://opentopomap.org/#marker=17/53.102023/8.923859</v>
      </c>
    </row>
    <row r="484" customFormat="false" ht="14.15" hidden="false" customHeight="true" outlineLevel="0" collapsed="false">
      <c r="A484" s="8" t="s">
        <v>1168</v>
      </c>
      <c r="B484" s="8" t="s">
        <v>1169</v>
      </c>
      <c r="C484" s="15" t="s">
        <v>1170</v>
      </c>
      <c r="D484" s="9" t="str">
        <f aca="false">"Rockwinkel "&amp;F484</f>
        <v>Rockwinkel 15</v>
      </c>
      <c r="E484" s="9" t="str">
        <f aca="false">G484&amp;", "&amp;H484&amp;", "&amp;I484</f>
        <v>Schmidt, Herm., Arbeiter</v>
      </c>
      <c r="F484" s="16" t="n">
        <v>15</v>
      </c>
      <c r="G484" s="9" t="s">
        <v>309</v>
      </c>
      <c r="H484" s="9" t="s">
        <v>409</v>
      </c>
      <c r="I484" s="9" t="s">
        <v>94</v>
      </c>
      <c r="J484" s="9"/>
      <c r="K484" s="8" t="s">
        <v>1171</v>
      </c>
      <c r="L484" s="9" t="str">
        <f aca="false">"https://www.openstreetmap.org/?mlat="&amp;MID(A484,1,9)&amp;"&amp;mlon="&amp;MID(B484,1,8)&amp;"#map=18/"&amp;MID(A484,1,9)&amp;"/"&amp;MID(B484,1,8)</f>
        <v>https://www.openstreetmap.org/?mlat=53.085609&amp;mlon=8.928621#map=18/53.085609/8.928621</v>
      </c>
      <c r="M484" s="9" t="str">
        <f aca="false">"https://opentopomap.org/#marker=17/"&amp;MID(A484,1,9)&amp;"/"&amp;MID(B484,1,8)</f>
        <v>https://opentopomap.org/#marker=17/53.085609/8.928621</v>
      </c>
    </row>
    <row r="485" customFormat="false" ht="14.15" hidden="false" customHeight="true" outlineLevel="0" collapsed="false">
      <c r="A485" s="8" t="s">
        <v>1172</v>
      </c>
      <c r="B485" s="8" t="s">
        <v>1173</v>
      </c>
      <c r="C485" s="15" t="s">
        <v>1174</v>
      </c>
      <c r="D485" s="9" t="str">
        <f aca="false">"Rockwinkel "&amp;F485</f>
        <v>Rockwinkel 15b</v>
      </c>
      <c r="E485" s="9" t="str">
        <f aca="false">G485&amp;", "&amp;H485&amp;", "&amp;I485</f>
        <v>Schmidt, Herm., Arbeiter</v>
      </c>
      <c r="F485" s="16" t="s">
        <v>1175</v>
      </c>
      <c r="G485" s="9" t="s">
        <v>309</v>
      </c>
      <c r="H485" s="9" t="s">
        <v>409</v>
      </c>
      <c r="I485" s="9" t="s">
        <v>94</v>
      </c>
      <c r="J485" s="9"/>
      <c r="K485" s="8" t="s">
        <v>1176</v>
      </c>
      <c r="L485" s="9" t="str">
        <f aca="false">"https://www.openstreetmap.org/?mlat="&amp;MID(A485,1,9)&amp;"&amp;mlon="&amp;MID(B485,1,8)&amp;"#map=18/"&amp;MID(A485,1,9)&amp;"/"&amp;MID(B485,1,8)</f>
        <v>https://www.openstreetmap.org/?mlat=53.085537&amp;mlon=8.928673#map=18/53.085537/8.928673</v>
      </c>
      <c r="M485" s="9" t="str">
        <f aca="false">"https://opentopomap.org/#marker=17/"&amp;MID(A485,1,9)&amp;"/"&amp;MID(B485,1,8)</f>
        <v>https://opentopomap.org/#marker=17/53.085537/8.928673</v>
      </c>
    </row>
    <row r="486" customFormat="false" ht="14.15" hidden="false" customHeight="true" outlineLevel="0" collapsed="false">
      <c r="A486" s="8" t="s">
        <v>1323</v>
      </c>
      <c r="B486" s="8" t="s">
        <v>1324</v>
      </c>
      <c r="C486" s="17" t="s">
        <v>1325</v>
      </c>
      <c r="D486" s="9" t="str">
        <f aca="false">"Rockwinkel "&amp;F486</f>
        <v>Rockwinkel 32a</v>
      </c>
      <c r="E486" s="9" t="str">
        <f aca="false">G486&amp;", "&amp;H486&amp;", "&amp;I486</f>
        <v>Schnier, Chr., Arbeiter</v>
      </c>
      <c r="F486" s="16" t="s">
        <v>1326</v>
      </c>
      <c r="G486" s="9" t="s">
        <v>1327</v>
      </c>
      <c r="H486" s="9" t="s">
        <v>242</v>
      </c>
      <c r="I486" s="9" t="s">
        <v>94</v>
      </c>
      <c r="J486" s="9"/>
      <c r="K486" s="8" t="s">
        <v>1328</v>
      </c>
      <c r="L486" s="9" t="str">
        <f aca="false">"https://www.openstreetmap.org/?mlat="&amp;MID(A486,1,9)&amp;"&amp;mlon="&amp;MID(B486,1,8)&amp;"#map=18/"&amp;MID(A486,1,9)&amp;"/"&amp;MID(B486,1,8)</f>
        <v>https://www.openstreetmap.org/?mlat=53.0788&amp;mlon=8.940384#map=18/53.0788/8.940384</v>
      </c>
      <c r="M486" s="9" t="str">
        <f aca="false">"https://opentopomap.org/#marker=17/"&amp;MID(A486,1,9)&amp;"/"&amp;MID(B486,1,8)</f>
        <v>https://opentopomap.org/#marker=17/53.0788/8.940384</v>
      </c>
    </row>
    <row r="487" customFormat="false" ht="14.15" hidden="false" customHeight="true" outlineLevel="0" collapsed="false">
      <c r="A487" s="8" t="s">
        <v>1563</v>
      </c>
      <c r="B487" s="8" t="s">
        <v>1564</v>
      </c>
      <c r="C487" s="15" t="s">
        <v>1565</v>
      </c>
      <c r="D487" s="9" t="str">
        <f aca="false">"Rockwinkel "&amp;F487</f>
        <v>Rockwinkel 61</v>
      </c>
      <c r="E487" s="9" t="str">
        <f aca="false">G487&amp;", "&amp;H487&amp;", "&amp;I487</f>
        <v>Schnier, H., Maurer</v>
      </c>
      <c r="F487" s="16" t="n">
        <v>61</v>
      </c>
      <c r="G487" s="9" t="s">
        <v>1327</v>
      </c>
      <c r="H487" s="9" t="s">
        <v>109</v>
      </c>
      <c r="I487" s="9" t="s">
        <v>727</v>
      </c>
      <c r="J487" s="9"/>
      <c r="K487" s="8" t="s">
        <v>1566</v>
      </c>
      <c r="L487" s="9" t="str">
        <f aca="false">"https://www.openstreetmap.org/?mlat="&amp;MID(A487,1,9)&amp;"&amp;mlon="&amp;MID(B487,1,8)&amp;"#map=18/"&amp;MID(A487,1,9)&amp;"/"&amp;MID(B487,1,8)</f>
        <v>https://www.openstreetmap.org/?mlat=53.08301&amp;mlon=8.94614#map=18/53.08301/8.94614</v>
      </c>
      <c r="M487" s="9" t="str">
        <f aca="false">"https://opentopomap.org/#marker=17/"&amp;MID(A487,1,9)&amp;"/"&amp;MID(B487,1,8)</f>
        <v>https://opentopomap.org/#marker=17/53.08301/8.94614</v>
      </c>
    </row>
    <row r="488" customFormat="false" ht="14.15" hidden="false" customHeight="true" outlineLevel="0" collapsed="false">
      <c r="A488" s="8" t="s">
        <v>2402</v>
      </c>
      <c r="B488" s="8" t="s">
        <v>2403</v>
      </c>
      <c r="C488" s="15" t="s">
        <v>2404</v>
      </c>
      <c r="D488" s="9" t="str">
        <f aca="false">"Rockwinkel "&amp;F488</f>
        <v>Rockwinkel 135a</v>
      </c>
      <c r="E488" s="9" t="str">
        <f aca="false">G488&amp;", "&amp;H488&amp;", "&amp;I488</f>
        <v>Schomaker, Herm., Arbeiter</v>
      </c>
      <c r="F488" s="16" t="s">
        <v>2374</v>
      </c>
      <c r="G488" s="9" t="s">
        <v>2406</v>
      </c>
      <c r="H488" s="9" t="s">
        <v>409</v>
      </c>
      <c r="I488" s="9" t="s">
        <v>94</v>
      </c>
      <c r="J488" s="9"/>
      <c r="K488" s="8" t="s">
        <v>2405</v>
      </c>
      <c r="L488" s="9" t="str">
        <f aca="false">"https://www.openstreetmap.org/?mlat="&amp;MID(A488,1,9)&amp;"&amp;mlon="&amp;MID(B488,1,8)&amp;"#map=18/"&amp;MID(A488,1,9)&amp;"/"&amp;MID(B488,1,8)</f>
        <v>https://www.openstreetmap.org/?mlat=53.101271&amp;mlon=8.897968#map=18/53.101271/8.897968</v>
      </c>
      <c r="M488" s="9" t="str">
        <f aca="false">"https://opentopomap.org/#marker=17/"&amp;MID(A488,1,9)&amp;"/"&amp;MID(B488,1,8)</f>
        <v>https://opentopomap.org/#marker=17/53.101271/8.897968</v>
      </c>
    </row>
    <row r="489" customFormat="false" ht="14.15" hidden="false" customHeight="true" outlineLevel="0" collapsed="false">
      <c r="A489" s="8" t="s">
        <v>230</v>
      </c>
      <c r="B489" s="8" t="s">
        <v>231</v>
      </c>
      <c r="C489" s="15" t="s">
        <v>232</v>
      </c>
      <c r="D489" s="9" t="str">
        <f aca="false">"Oberneuland "&amp;F489</f>
        <v>Oberneuland 12d</v>
      </c>
      <c r="E489" s="9" t="str">
        <f aca="false">G489&amp;", "&amp;H489&amp;", "&amp;I489</f>
        <v>Schoof, Carl, Gärtner</v>
      </c>
      <c r="F489" s="16" t="s">
        <v>233</v>
      </c>
      <c r="G489" s="9" t="s">
        <v>234</v>
      </c>
      <c r="H489" s="9" t="s">
        <v>235</v>
      </c>
      <c r="I489" s="9" t="s">
        <v>236</v>
      </c>
      <c r="J489" s="9"/>
      <c r="K489" s="8" t="s">
        <v>237</v>
      </c>
      <c r="L489" s="9" t="str">
        <f aca="false">"https://www.openstreetmap.org/?mlat="&amp;MID(A489,1,9)&amp;"&amp;mlon="&amp;MID(B489,1,8)&amp;"#map=18/"&amp;MID(A489,1,9)&amp;"/"&amp;MID(B489,1,8)</f>
        <v>https://www.openstreetmap.org/?mlat=53.105443&amp;mlon=8.911402#map=18/53.105443/8.911402</v>
      </c>
      <c r="M489" s="9" t="str">
        <f aca="false">"https://opentopomap.org/#marker=17/"&amp;MID(A489,1,9)&amp;"/"&amp;MID(B489,1,8)</f>
        <v>https://opentopomap.org/#marker=17/53.105443/8.911402</v>
      </c>
    </row>
    <row r="490" customFormat="false" ht="14.15" hidden="false" customHeight="true" outlineLevel="0" collapsed="false">
      <c r="A490" s="8" t="s">
        <v>760</v>
      </c>
      <c r="B490" s="8" t="s">
        <v>761</v>
      </c>
      <c r="C490" s="15" t="s">
        <v>762</v>
      </c>
      <c r="D490" s="9" t="str">
        <f aca="false">"Oberneuland "&amp;F490</f>
        <v>Oberneuland 75</v>
      </c>
      <c r="E490" s="9" t="str">
        <f aca="false">G490&amp;", "&amp;H490&amp;", "&amp;I490</f>
        <v>Schöttler, Friedr., Landwirtschaftsgehülfe</v>
      </c>
      <c r="F490" s="16" t="n">
        <v>75</v>
      </c>
      <c r="G490" s="9" t="s">
        <v>763</v>
      </c>
      <c r="H490" s="9" t="s">
        <v>483</v>
      </c>
      <c r="I490" s="9" t="s">
        <v>243</v>
      </c>
      <c r="J490" s="9"/>
      <c r="K490" s="8" t="s">
        <v>764</v>
      </c>
      <c r="L490" s="9" t="str">
        <f aca="false">"https://www.openstreetmap.org/?mlat="&amp;MID(A490,1,9)&amp;"&amp;mlon="&amp;MID(B490,1,8)&amp;"#map=18/"&amp;MID(A490,1,9)&amp;"/"&amp;MID(B490,1,8)</f>
        <v>https://www.openstreetmap.org/?mlat=53.08767&amp;mlon=8.946649#map=18/53.08767/8.946649</v>
      </c>
      <c r="M490" s="9" t="str">
        <f aca="false">"https://opentopomap.org/#marker=17/"&amp;MID(A490,1,9)&amp;"/"&amp;MID(B490,1,8)</f>
        <v>https://opentopomap.org/#marker=17/53.08767/8.946649</v>
      </c>
    </row>
    <row r="491" customFormat="false" ht="14.15" hidden="false" customHeight="true" outlineLevel="0" collapsed="false">
      <c r="A491" s="8" t="s">
        <v>1894</v>
      </c>
      <c r="B491" s="8" t="s">
        <v>1895</v>
      </c>
      <c r="C491" s="15" t="s">
        <v>1896</v>
      </c>
      <c r="D491" s="9" t="str">
        <f aca="false">"Rockwinkel "&amp;F491</f>
        <v>Rockwinkel 91i</v>
      </c>
      <c r="E491" s="9" t="str">
        <f aca="false">G491&amp;", "&amp;H491&amp;", "&amp;I491</f>
        <v>Schöttler, Heinr., Korbmacher</v>
      </c>
      <c r="F491" s="16" t="s">
        <v>1897</v>
      </c>
      <c r="G491" s="9" t="s">
        <v>763</v>
      </c>
      <c r="H491" s="9" t="s">
        <v>102</v>
      </c>
      <c r="I491" s="9" t="s">
        <v>1898</v>
      </c>
      <c r="J491" s="9"/>
      <c r="K491" s="8" t="s">
        <v>1899</v>
      </c>
      <c r="L491" s="9" t="str">
        <f aca="false">"https://www.openstreetmap.org/?mlat="&amp;MID(A491,1,9)&amp;"&amp;mlon="&amp;MID(B491,1,8)&amp;"#map=18/"&amp;MID(A491,1,9)&amp;"/"&amp;MID(B491,1,8)</f>
        <v>https://www.openstreetmap.org/?mlat=53.089306&amp;mlon=8.93624#map=18/53.089306/8.93624</v>
      </c>
      <c r="M491" s="9" t="str">
        <f aca="false">"https://opentopomap.org/#marker=17/"&amp;MID(A491,1,9)&amp;"/"&amp;MID(B491,1,8)</f>
        <v>https://opentopomap.org/#marker=17/53.089306/8.93624</v>
      </c>
    </row>
    <row r="492" customFormat="false" ht="14.15" hidden="false" customHeight="true" outlineLevel="0" collapsed="false">
      <c r="A492" s="8" t="s">
        <v>760</v>
      </c>
      <c r="B492" s="8" t="s">
        <v>761</v>
      </c>
      <c r="C492" s="15" t="s">
        <v>762</v>
      </c>
      <c r="D492" s="9" t="str">
        <f aca="false">"Oberneuland "&amp;F492</f>
        <v>Oberneuland 75</v>
      </c>
      <c r="E492" s="9" t="str">
        <f aca="false">G492&amp;", "&amp;H492&amp;", "&amp;I492</f>
        <v>Schöttler, Simon, Landmann</v>
      </c>
      <c r="F492" s="16" t="n">
        <v>75</v>
      </c>
      <c r="G492" s="9" t="s">
        <v>763</v>
      </c>
      <c r="H492" s="9" t="s">
        <v>765</v>
      </c>
      <c r="I492" s="9" t="s">
        <v>164</v>
      </c>
      <c r="J492" s="9"/>
      <c r="K492" s="8" t="s">
        <v>764</v>
      </c>
      <c r="L492" s="9" t="str">
        <f aca="false">"https://www.openstreetmap.org/?mlat="&amp;MID(A492,1,9)&amp;"&amp;mlon="&amp;MID(B492,1,8)&amp;"#map=18/"&amp;MID(A492,1,9)&amp;"/"&amp;MID(B492,1,8)</f>
        <v>https://www.openstreetmap.org/?mlat=53.08767&amp;mlon=8.946649#map=18/53.08767/8.946649</v>
      </c>
      <c r="M492" s="9" t="str">
        <f aca="false">"https://opentopomap.org/#marker=17/"&amp;MID(A492,1,9)&amp;"/"&amp;MID(B492,1,8)</f>
        <v>https://opentopomap.org/#marker=17/53.08767/8.946649</v>
      </c>
    </row>
    <row r="493" customFormat="false" ht="14.15" hidden="false" customHeight="true" outlineLevel="0" collapsed="false">
      <c r="A493" s="8" t="s">
        <v>671</v>
      </c>
      <c r="B493" s="8" t="s">
        <v>672</v>
      </c>
      <c r="C493" s="15" t="s">
        <v>673</v>
      </c>
      <c r="D493" s="9" t="str">
        <f aca="false">"Oberneuland "&amp;F493</f>
        <v>Oberneuland 62a</v>
      </c>
      <c r="E493" s="9" t="str">
        <f aca="false">G493&amp;", "&amp;H493&amp;", "&amp;I493</f>
        <v>Schreiber, Oskar, Hofmeier</v>
      </c>
      <c r="F493" s="16" t="s">
        <v>674</v>
      </c>
      <c r="G493" s="9" t="s">
        <v>520</v>
      </c>
      <c r="H493" s="9" t="s">
        <v>675</v>
      </c>
      <c r="I493" s="9" t="s">
        <v>183</v>
      </c>
      <c r="J493" s="9"/>
      <c r="K493" s="8" t="s">
        <v>676</v>
      </c>
      <c r="L493" s="9" t="str">
        <f aca="false">"https://www.openstreetmap.org/?mlat="&amp;MID(A493,1,9)&amp;"&amp;mlon="&amp;MID(B493,1,8)&amp;"#map=18/"&amp;MID(A493,1,9)&amp;"/"&amp;MID(B493,1,8)</f>
        <v>https://www.openstreetmap.org/?mlat=53.08937&amp;mlon=8.94403#map=18/53.08937/8.94403</v>
      </c>
      <c r="M493" s="9" t="str">
        <f aca="false">"https://opentopomap.org/#marker=17/"&amp;MID(A493,1,9)&amp;"/"&amp;MID(B493,1,8)</f>
        <v>https://opentopomap.org/#marker=17/53.08937/8.94403</v>
      </c>
    </row>
    <row r="494" customFormat="false" ht="14.15" hidden="false" customHeight="true" outlineLevel="0" collapsed="false">
      <c r="A494" s="8" t="s">
        <v>1049</v>
      </c>
      <c r="B494" s="8" t="s">
        <v>1050</v>
      </c>
      <c r="C494" s="15" t="s">
        <v>1051</v>
      </c>
      <c r="D494" s="9" t="str">
        <f aca="false">"Rockwinkel "&amp;F494</f>
        <v>Rockwinkel 5i</v>
      </c>
      <c r="E494" s="9" t="str">
        <f aca="false">G494&amp;", "&amp;H494&amp;", "&amp;I494</f>
        <v>Schröder, Fr., Arbeiter</v>
      </c>
      <c r="F494" s="16" t="s">
        <v>1052</v>
      </c>
      <c r="G494" s="9" t="s">
        <v>1054</v>
      </c>
      <c r="H494" s="9" t="s">
        <v>130</v>
      </c>
      <c r="I494" s="9" t="s">
        <v>94</v>
      </c>
      <c r="J494" s="9"/>
      <c r="K494" s="8" t="s">
        <v>1053</v>
      </c>
      <c r="L494" s="9" t="str">
        <f aca="false">"https://www.openstreetmap.org/?mlat="&amp;MID(A494,1,9)&amp;"&amp;mlon="&amp;MID(B494,1,8)&amp;"#map=18/"&amp;MID(A494,1,9)&amp;"/"&amp;MID(B494,1,8)</f>
        <v>https://www.openstreetmap.org/?mlat=53.092978&amp;mlon=8.917681#map=18/53.092978/8.917681</v>
      </c>
      <c r="M494" s="9" t="str">
        <f aca="false">"https://opentopomap.org/#marker=17/"&amp;MID(A494,1,9)&amp;"/"&amp;MID(B494,1,8)</f>
        <v>https://opentopomap.org/#marker=17/53.092978/8.917681</v>
      </c>
    </row>
    <row r="495" customFormat="false" ht="14.15" hidden="false" customHeight="true" outlineLevel="0" collapsed="false">
      <c r="A495" s="8" t="s">
        <v>1223</v>
      </c>
      <c r="B495" s="8" t="s">
        <v>1224</v>
      </c>
      <c r="C495" s="15" t="s">
        <v>1225</v>
      </c>
      <c r="D495" s="9" t="str">
        <f aca="false">"Rockwinkel "&amp;F495</f>
        <v>Rockwinkel 20</v>
      </c>
      <c r="E495" s="9" t="str">
        <f aca="false">G495&amp;", "&amp;H495&amp;", "&amp;I495</f>
        <v>Schröder, Heinr., Hofmeier</v>
      </c>
      <c r="F495" s="16" t="n">
        <v>20</v>
      </c>
      <c r="G495" s="9" t="s">
        <v>1054</v>
      </c>
      <c r="H495" s="9" t="s">
        <v>102</v>
      </c>
      <c r="I495" s="9" t="s">
        <v>183</v>
      </c>
      <c r="J495" s="9"/>
      <c r="K495" s="8" t="s">
        <v>1226</v>
      </c>
      <c r="L495" s="9" t="str">
        <f aca="false">"https://www.openstreetmap.org/?mlat="&amp;MID(A495,1,9)&amp;"&amp;mlon="&amp;MID(B495,1,8)&amp;"#map=18/"&amp;MID(A495,1,9)&amp;"/"&amp;MID(B495,1,8)</f>
        <v>https://www.openstreetmap.org/?mlat=53.083513&amp;mlon=8.934216#map=18/53.083513/8.934216</v>
      </c>
      <c r="M495" s="9" t="str">
        <f aca="false">"https://opentopomap.org/#marker=17/"&amp;MID(A495,1,9)&amp;"/"&amp;MID(B495,1,8)</f>
        <v>https://opentopomap.org/#marker=17/53.083513/8.934216</v>
      </c>
    </row>
    <row r="496" customFormat="false" ht="14.15" hidden="false" customHeight="true" outlineLevel="0" collapsed="false">
      <c r="A496" s="8" t="s">
        <v>1391</v>
      </c>
      <c r="B496" s="8" t="s">
        <v>1392</v>
      </c>
      <c r="C496" s="15" t="s">
        <v>1393</v>
      </c>
      <c r="D496" s="9" t="str">
        <f aca="false">"Rockwinkel "&amp;F496</f>
        <v>Rockwinkel 40A</v>
      </c>
      <c r="E496" s="9" t="str">
        <f aca="false">G496&amp;", "&amp;H496&amp;", "&amp;I496</f>
        <v>Schröder, W., Maurer</v>
      </c>
      <c r="F496" s="16" t="s">
        <v>1394</v>
      </c>
      <c r="G496" s="9" t="s">
        <v>1054</v>
      </c>
      <c r="H496" s="9" t="s">
        <v>559</v>
      </c>
      <c r="I496" s="9" t="s">
        <v>727</v>
      </c>
      <c r="J496" s="9"/>
      <c r="K496" s="8" t="s">
        <v>1396</v>
      </c>
      <c r="L496" s="9" t="str">
        <f aca="false">"https://www.openstreetmap.org/?mlat="&amp;MID(A496,1,9)&amp;"&amp;mlon="&amp;MID(B496,1,8)&amp;"#map=18/"&amp;MID(A496,1,9)&amp;"/"&amp;MID(B496,1,8)</f>
        <v>https://www.openstreetmap.org/?mlat=53.059841&amp;mlon=8.918764#map=18/53.059841/8.918764</v>
      </c>
      <c r="M496" s="9" t="str">
        <f aca="false">"https://opentopomap.org/#marker=17/"&amp;MID(A496,1,9)&amp;"/"&amp;MID(B496,1,8)</f>
        <v>https://opentopomap.org/#marker=17/53.059841/8.918764</v>
      </c>
    </row>
    <row r="497" customFormat="false" ht="14.15" hidden="false" customHeight="true" outlineLevel="0" collapsed="false">
      <c r="A497" s="8" t="s">
        <v>527</v>
      </c>
      <c r="B497" s="8" t="s">
        <v>528</v>
      </c>
      <c r="C497" s="15" t="s">
        <v>529</v>
      </c>
      <c r="D497" s="9" t="str">
        <f aca="false">"Oberneuland "&amp;F497</f>
        <v>Oberneuland 46</v>
      </c>
      <c r="E497" s="9" t="str">
        <f aca="false">G497&amp;", "&amp;H497&amp;", "&amp;I497</f>
        <v>Schuhmacher, Aug., Wwe.</v>
      </c>
      <c r="F497" s="16" t="n">
        <v>46</v>
      </c>
      <c r="G497" s="9" t="s">
        <v>532</v>
      </c>
      <c r="H497" s="9" t="s">
        <v>533</v>
      </c>
      <c r="I497" s="9" t="s">
        <v>91</v>
      </c>
      <c r="J497" s="9"/>
      <c r="K497" s="8" t="s">
        <v>531</v>
      </c>
      <c r="L497" s="9" t="str">
        <f aca="false">"https://www.openstreetmap.org/?mlat="&amp;MID(A497,1,9)&amp;"&amp;mlon="&amp;MID(B497,1,8)&amp;"#map=18/"&amp;MID(A497,1,9)&amp;"/"&amp;MID(B497,1,8)</f>
        <v>https://www.openstreetmap.org/?mlat=53.092732&amp;mlon=8.934664#map=18/53.092732/8.934664</v>
      </c>
      <c r="M497" s="9" t="str">
        <f aca="false">"https://opentopomap.org/#marker=17/"&amp;MID(A497,1,9)&amp;"/"&amp;MID(B497,1,8)</f>
        <v>https://opentopomap.org/#marker=17/53.092732/8.934664</v>
      </c>
    </row>
    <row r="498" s="9" customFormat="true" ht="14.15" hidden="false" customHeight="true" outlineLevel="0" collapsed="false">
      <c r="A498" s="8" t="s">
        <v>589</v>
      </c>
      <c r="B498" s="8" t="s">
        <v>590</v>
      </c>
      <c r="C498" s="15" t="s">
        <v>591</v>
      </c>
      <c r="D498" s="9" t="str">
        <f aca="false">"Oberneuland "&amp;F498</f>
        <v>Oberneuland 51</v>
      </c>
      <c r="E498" s="9" t="str">
        <f aca="false">G498</f>
        <v>Schule</v>
      </c>
      <c r="F498" s="16" t="n">
        <v>51</v>
      </c>
      <c r="G498" s="9" t="s">
        <v>592</v>
      </c>
      <c r="K498" s="8" t="s">
        <v>593</v>
      </c>
      <c r="L498" s="9" t="str">
        <f aca="false">"https://www.openstreetmap.org/?mlat="&amp;MID(A498,1,9)&amp;"&amp;mlon="&amp;MID(B498,1,8)&amp;"#map=18/"&amp;MID(A498,1,9)&amp;"/"&amp;MID(B498,1,8)</f>
        <v>https://www.openstreetmap.org/?mlat=53.09095&amp;mlon=8.93746#map=18/53.09095/8.93746</v>
      </c>
      <c r="M498" s="9" t="str">
        <f aca="false">"https://opentopomap.org/#marker=17/"&amp;MID(A498,1,9)&amp;"/"&amp;MID(B498,1,8)</f>
        <v>https://opentopomap.org/#marker=17/53.09095/8.93746</v>
      </c>
      <c r="AMI498" s="0"/>
      <c r="AMJ498" s="0"/>
    </row>
    <row r="499" s="9" customFormat="true" ht="14.15" hidden="false" customHeight="true" outlineLevel="0" collapsed="false">
      <c r="A499" s="8" t="s">
        <v>901</v>
      </c>
      <c r="B499" s="8" t="s">
        <v>902</v>
      </c>
      <c r="C499" s="17" t="s">
        <v>903</v>
      </c>
      <c r="D499" s="9" t="str">
        <f aca="false">"Rockwinkel "&amp;F499</f>
        <v>Rockwinkel </v>
      </c>
      <c r="E499" s="9" t="str">
        <f aca="false">G499</f>
        <v>Schule</v>
      </c>
      <c r="F499" s="16"/>
      <c r="G499" s="9" t="s">
        <v>592</v>
      </c>
      <c r="K499" s="8" t="s">
        <v>904</v>
      </c>
      <c r="L499" s="9" t="str">
        <f aca="false">"https://www.openstreetmap.org/?mlat="&amp;MID(A499,1,9)&amp;"&amp;mlon="&amp;MID(B499,1,8)&amp;"#map=18/"&amp;MID(A499,1,9)&amp;"/"&amp;MID(B499,1,8)</f>
        <v>https://www.openstreetmap.org/?mlat=53.079343&amp;mlon=8.94022#map=18/53.079343/8.94022</v>
      </c>
      <c r="M499" s="9" t="str">
        <f aca="false">"https://opentopomap.org/#marker=17/"&amp;MID(A499,1,9)&amp;"/"&amp;MID(B499,1,8)</f>
        <v>https://opentopomap.org/#marker=17/53.079343/8.94022</v>
      </c>
      <c r="AMI499" s="0"/>
      <c r="AMJ499" s="0"/>
    </row>
    <row r="500" s="9" customFormat="true" ht="14.15" hidden="false" customHeight="true" outlineLevel="0" collapsed="false">
      <c r="A500" s="8" t="s">
        <v>1931</v>
      </c>
      <c r="B500" s="8" t="s">
        <v>1932</v>
      </c>
      <c r="C500" s="15" t="s">
        <v>1933</v>
      </c>
      <c r="D500" s="9" t="str">
        <f aca="false">"Rockwinkel "&amp;F500</f>
        <v>Rockwinkel 92</v>
      </c>
      <c r="E500" s="9" t="str">
        <f aca="false">G500</f>
        <v>Schule</v>
      </c>
      <c r="F500" s="16" t="n">
        <v>92</v>
      </c>
      <c r="G500" s="9" t="s">
        <v>592</v>
      </c>
      <c r="K500" s="8" t="s">
        <v>1934</v>
      </c>
      <c r="L500" s="9" t="str">
        <f aca="false">"https://www.openstreetmap.org/?mlat="&amp;MID(A500,1,9)&amp;"&amp;mlon="&amp;MID(B500,1,8)&amp;"#map=18/"&amp;MID(A500,1,9)&amp;"/"&amp;MID(B500,1,8)</f>
        <v>https://www.openstreetmap.org/?mlat=53.09039&amp;mlon=8.93695#map=18/53.09039/8.93695</v>
      </c>
      <c r="M500" s="9" t="str">
        <f aca="false">"https://opentopomap.org/#marker=17/"&amp;MID(A500,1,9)&amp;"/"&amp;MID(B500,1,8)</f>
        <v>https://opentopomap.org/#marker=17/53.09039/8.93695</v>
      </c>
      <c r="AMI500" s="0"/>
      <c r="AMJ500" s="0"/>
    </row>
    <row r="501" customFormat="false" ht="14.15" hidden="false" customHeight="true" outlineLevel="0" collapsed="false">
      <c r="A501" s="8" t="s">
        <v>750</v>
      </c>
      <c r="B501" s="8" t="s">
        <v>751</v>
      </c>
      <c r="C501" s="15" t="s">
        <v>752</v>
      </c>
      <c r="D501" s="9" t="str">
        <f aca="false">"Oberneuland "&amp;F501</f>
        <v>Oberneuland 73</v>
      </c>
      <c r="E501" s="9" t="str">
        <f aca="false">G501&amp;", "&amp;H501&amp;", "&amp;I501</f>
        <v>Schulte, Hch., Landmann</v>
      </c>
      <c r="F501" s="16" t="n">
        <v>73</v>
      </c>
      <c r="G501" s="9" t="s">
        <v>753</v>
      </c>
      <c r="H501" s="9" t="s">
        <v>754</v>
      </c>
      <c r="I501" s="9" t="s">
        <v>164</v>
      </c>
      <c r="J501" s="9"/>
      <c r="K501" s="8" t="s">
        <v>755</v>
      </c>
      <c r="L501" s="9" t="str">
        <f aca="false">"https://www.openstreetmap.org/?mlat="&amp;MID(A501,1,9)&amp;"&amp;mlon="&amp;MID(B501,1,8)&amp;"#map=18/"&amp;MID(A501,1,9)&amp;"/"&amp;MID(B501,1,8)</f>
        <v>https://www.openstreetmap.org/?mlat=53.086524&amp;mlon=8.949134#map=18/53.086524/8.949134</v>
      </c>
      <c r="M501" s="9" t="str">
        <f aca="false">"https://opentopomap.org/#marker=17/"&amp;MID(A501,1,9)&amp;"/"&amp;MID(B501,1,8)</f>
        <v>https://opentopomap.org/#marker=17/53.086524/8.949134</v>
      </c>
    </row>
    <row r="502" customFormat="false" ht="14.15" hidden="false" customHeight="true" outlineLevel="0" collapsed="false">
      <c r="A502" s="8" t="s">
        <v>1137</v>
      </c>
      <c r="B502" s="8" t="s">
        <v>1138</v>
      </c>
      <c r="C502" s="15" t="s">
        <v>1139</v>
      </c>
      <c r="D502" s="9" t="str">
        <f aca="false">"Rockwinkel "&amp;F502</f>
        <v>Rockwinkel 11</v>
      </c>
      <c r="E502" s="9" t="str">
        <f aca="false">G502&amp;", "&amp;H502&amp;", "&amp;I502&amp;", "&amp;J502</f>
        <v>Schulte, Heinr., Landmann, Beigeordneter</v>
      </c>
      <c r="F502" s="16" t="n">
        <v>11</v>
      </c>
      <c r="G502" s="9" t="s">
        <v>753</v>
      </c>
      <c r="H502" s="9" t="s">
        <v>102</v>
      </c>
      <c r="I502" s="9" t="s">
        <v>164</v>
      </c>
      <c r="J502" s="9" t="s">
        <v>1140</v>
      </c>
      <c r="K502" s="8" t="s">
        <v>1141</v>
      </c>
      <c r="L502" s="9" t="str">
        <f aca="false">"https://www.openstreetmap.org/?mlat="&amp;MID(A502,1,9)&amp;"&amp;mlon="&amp;MID(B502,1,8)&amp;"#map=18/"&amp;MID(A502,1,9)&amp;"/"&amp;MID(B502,1,8)</f>
        <v>https://www.openstreetmap.org/?mlat=53.0879&amp;mlon=8.92979#map=18/53.0879/8.92979</v>
      </c>
      <c r="M502" s="9" t="str">
        <f aca="false">"https://opentopomap.org/#marker=17/"&amp;MID(A502,1,9)&amp;"/"&amp;MID(B502,1,8)</f>
        <v>https://opentopomap.org/#marker=17/53.0879/8.92979</v>
      </c>
    </row>
    <row r="503" customFormat="false" ht="14.15" hidden="false" customHeight="true" outlineLevel="0" collapsed="false">
      <c r="A503" s="8" t="s">
        <v>624</v>
      </c>
      <c r="B503" s="8" t="s">
        <v>625</v>
      </c>
      <c r="C503" s="15" t="s">
        <v>626</v>
      </c>
      <c r="D503" s="9" t="str">
        <f aca="false">"Oberneuland "&amp;F503</f>
        <v>Oberneuland 55a</v>
      </c>
      <c r="E503" s="9" t="str">
        <f aca="false">G503&amp;", "&amp;H503&amp;", "&amp;I503</f>
        <v>Schulz, C. H. M., Hofmeier</v>
      </c>
      <c r="F503" s="16" t="s">
        <v>627</v>
      </c>
      <c r="G503" s="9" t="s">
        <v>628</v>
      </c>
      <c r="H503" s="9" t="s">
        <v>629</v>
      </c>
      <c r="I503" s="9" t="s">
        <v>183</v>
      </c>
      <c r="J503" s="9"/>
      <c r="K503" s="8" t="s">
        <v>630</v>
      </c>
      <c r="L503" s="9" t="str">
        <f aca="false">"https://www.openstreetmap.org/?mlat="&amp;MID(A503,1,9)&amp;"&amp;mlon="&amp;MID(B503,1,8)&amp;"#map=18/"&amp;MID(A503,1,9)&amp;"/"&amp;MID(B503,1,8)</f>
        <v>https://www.openstreetmap.org/?mlat=53.089877&amp;mlon=8.940276#map=18/53.089877/8.940276</v>
      </c>
      <c r="M503" s="9" t="str">
        <f aca="false">"https://opentopomap.org/#marker=17/"&amp;MID(A503,1,9)&amp;"/"&amp;MID(B503,1,8)</f>
        <v>https://opentopomap.org/#marker=17/53.089877/8.940276</v>
      </c>
    </row>
    <row r="504" customFormat="false" ht="14.15" hidden="false" customHeight="true" outlineLevel="0" collapsed="false">
      <c r="A504" s="8" t="s">
        <v>1211</v>
      </c>
      <c r="B504" s="8" t="s">
        <v>1212</v>
      </c>
      <c r="C504" s="15" t="s">
        <v>1213</v>
      </c>
      <c r="D504" s="9" t="str">
        <f aca="false">"Rockwinkel "&amp;F504</f>
        <v>Rockwinkel 17B</v>
      </c>
      <c r="E504" s="9" t="str">
        <f aca="false">G504&amp;", "&amp;H504&amp;", "&amp;I504</f>
        <v>Schulz, Jul., Gärtner</v>
      </c>
      <c r="F504" s="16" t="s">
        <v>1214</v>
      </c>
      <c r="G504" s="9" t="s">
        <v>628</v>
      </c>
      <c r="H504" s="9" t="s">
        <v>1215</v>
      </c>
      <c r="I504" s="9" t="s">
        <v>236</v>
      </c>
      <c r="J504" s="9"/>
      <c r="K504" s="8" t="s">
        <v>1216</v>
      </c>
      <c r="L504" s="9" t="str">
        <f aca="false">"https://www.openstreetmap.org/?mlat="&amp;MID(A504,1,9)&amp;"&amp;mlon="&amp;MID(B504,1,8)&amp;"#map=18/"&amp;MID(A504,1,9)&amp;"/"&amp;MID(B504,1,8)</f>
        <v>https://www.openstreetmap.org/?mlat=53.08408&amp;mlon=8.9316#map=18/53.08408/8.9316</v>
      </c>
      <c r="M504" s="9" t="str">
        <f aca="false">"https://opentopomap.org/#marker=17/"&amp;MID(A504,1,9)&amp;"/"&amp;MID(B504,1,8)</f>
        <v>https://opentopomap.org/#marker=17/53.08408/8.9316</v>
      </c>
    </row>
    <row r="505" customFormat="false" ht="14.15" hidden="false" customHeight="true" outlineLevel="0" collapsed="false">
      <c r="A505" s="8" t="s">
        <v>1942</v>
      </c>
      <c r="B505" s="8" t="s">
        <v>1943</v>
      </c>
      <c r="C505" s="15" t="s">
        <v>1944</v>
      </c>
      <c r="D505" s="9" t="str">
        <f aca="false">"Rockwinkel "&amp;F505</f>
        <v>Rockwinkel 93</v>
      </c>
      <c r="E505" s="9" t="str">
        <f aca="false">G505&amp;", "&amp;H505&amp;", "&amp;I505</f>
        <v>Schulze, Friedr., Sattlermeister</v>
      </c>
      <c r="F505" s="16" t="n">
        <v>93</v>
      </c>
      <c r="G505" s="9" t="s">
        <v>1945</v>
      </c>
      <c r="H505" s="9" t="s">
        <v>483</v>
      </c>
      <c r="I505" s="9" t="s">
        <v>1946</v>
      </c>
      <c r="J505" s="9"/>
      <c r="K505" s="8" t="s">
        <v>1947</v>
      </c>
      <c r="L505" s="9" t="str">
        <f aca="false">"https://www.openstreetmap.org/?mlat="&amp;MID(A505,1,9)&amp;"&amp;mlon="&amp;MID(B505,1,8)&amp;"#map=18/"&amp;MID(A505,1,9)&amp;"/"&amp;MID(B505,1,8)</f>
        <v>https://www.openstreetmap.org/?mlat=53.09089&amp;mlon=8.93679#map=18/53.09089/8.93679</v>
      </c>
      <c r="M505" s="9" t="str">
        <f aca="false">"https://opentopomap.org/#marker=17/"&amp;MID(A505,1,9)&amp;"/"&amp;MID(B505,1,8)</f>
        <v>https://opentopomap.org/#marker=17/53.09089/8.93679</v>
      </c>
    </row>
    <row r="506" customFormat="false" ht="14.15" hidden="false" customHeight="true" outlineLevel="0" collapsed="false">
      <c r="A506" s="8" t="s">
        <v>423</v>
      </c>
      <c r="B506" s="8" t="s">
        <v>424</v>
      </c>
      <c r="C506" s="15" t="s">
        <v>425</v>
      </c>
      <c r="D506" s="9" t="str">
        <f aca="false">"Oberneuland "&amp;F506</f>
        <v>Oberneuland 34</v>
      </c>
      <c r="E506" s="9" t="str">
        <f aca="false">G506&amp;", "&amp;H506&amp;", "&amp;I506</f>
        <v>Schumacher, Eduard, Landwirt</v>
      </c>
      <c r="F506" s="16" t="n">
        <v>34</v>
      </c>
      <c r="G506" s="9" t="s">
        <v>215</v>
      </c>
      <c r="H506" s="9" t="s">
        <v>426</v>
      </c>
      <c r="I506" s="9" t="s">
        <v>124</v>
      </c>
      <c r="J506" s="9"/>
      <c r="K506" s="8" t="s">
        <v>427</v>
      </c>
      <c r="L506" s="9" t="str">
        <f aca="false">"https://www.openstreetmap.org/?mlat="&amp;MID(A506,1,9)&amp;"&amp;mlon="&amp;MID(B506,1,8)&amp;"#map=18/"&amp;MID(A506,1,9)&amp;"/"&amp;MID(B506,1,8)</f>
        <v>https://www.openstreetmap.org/?mlat=53.09602&amp;mlon=8.929447#map=18/53.09602/8.929447</v>
      </c>
      <c r="M506" s="9" t="str">
        <f aca="false">"https://opentopomap.org/#marker=17/"&amp;MID(A506,1,9)&amp;"/"&amp;MID(B506,1,8)</f>
        <v>https://opentopomap.org/#marker=17/53.09602/8.929447</v>
      </c>
    </row>
    <row r="507" customFormat="false" ht="14.15" hidden="false" customHeight="true" outlineLevel="0" collapsed="false">
      <c r="A507" s="8" t="s">
        <v>2402</v>
      </c>
      <c r="B507" s="8" t="s">
        <v>2403</v>
      </c>
      <c r="C507" s="15" t="s">
        <v>2404</v>
      </c>
      <c r="D507" s="9" t="str">
        <f aca="false">"Rockwinkel am Rüten "&amp;F507</f>
        <v>Rockwinkel am Rüten 23</v>
      </c>
      <c r="E507" s="9" t="str">
        <f aca="false">G507&amp;", "&amp;H507&amp;", "&amp;I507</f>
        <v>Schumacher, Herm., Arbeiter</v>
      </c>
      <c r="F507" s="16" t="n">
        <v>23</v>
      </c>
      <c r="G507" s="9" t="s">
        <v>215</v>
      </c>
      <c r="H507" s="9" t="s">
        <v>409</v>
      </c>
      <c r="I507" s="9" t="s">
        <v>94</v>
      </c>
      <c r="J507" s="9"/>
      <c r="K507" s="8" t="s">
        <v>2405</v>
      </c>
      <c r="L507" s="9" t="str">
        <f aca="false">"https://www.openstreetmap.org/?mlat="&amp;MID(A507,1,9)&amp;"&amp;mlon="&amp;MID(B507,1,8)&amp;"#map=18/"&amp;MID(A507,1,9)&amp;"/"&amp;MID(B507,1,8)</f>
        <v>https://www.openstreetmap.org/?mlat=53.101271&amp;mlon=8.897968#map=18/53.101271/8.897968</v>
      </c>
      <c r="M507" s="9" t="str">
        <f aca="false">"https://opentopomap.org/#marker=17/"&amp;MID(A507,1,9)&amp;"/"&amp;MID(B507,1,8)</f>
        <v>https://opentopomap.org/#marker=17/53.101271/8.897968</v>
      </c>
    </row>
    <row r="508" customFormat="false" ht="14.15" hidden="false" customHeight="true" outlineLevel="0" collapsed="false">
      <c r="A508" s="8" t="s">
        <v>413</v>
      </c>
      <c r="B508" s="8" t="s">
        <v>414</v>
      </c>
      <c r="C508" s="15" t="s">
        <v>415</v>
      </c>
      <c r="D508" s="9" t="str">
        <f aca="false">"Oberneuland "&amp;F508</f>
        <v>Oberneuland 32</v>
      </c>
      <c r="E508" s="9" t="str">
        <f aca="false">G508&amp;", "&amp;H508&amp;", "&amp;I508</f>
        <v>Schumacher, Hinr., Landmann</v>
      </c>
      <c r="F508" s="16" t="n">
        <v>32</v>
      </c>
      <c r="G508" s="9" t="s">
        <v>215</v>
      </c>
      <c r="H508" s="9" t="s">
        <v>355</v>
      </c>
      <c r="I508" s="9" t="s">
        <v>164</v>
      </c>
      <c r="J508" s="9"/>
      <c r="K508" s="8" t="s">
        <v>416</v>
      </c>
      <c r="L508" s="9" t="str">
        <f aca="false">"https://www.openstreetmap.org/?mlat="&amp;MID(A508,1,9)&amp;"&amp;mlon="&amp;MID(B508,1,8)&amp;"#map=18/"&amp;MID(A508,1,9)&amp;"/"&amp;MID(B508,1,8)</f>
        <v>https://www.openstreetmap.org/?mlat=53.09672&amp;mlon=8.92966#map=18/53.09672/8.92966</v>
      </c>
      <c r="M508" s="9" t="str">
        <f aca="false">"https://opentopomap.org/#marker=17/"&amp;MID(A508,1,9)&amp;"/"&amp;MID(B508,1,8)</f>
        <v>https://opentopomap.org/#marker=17/53.09672/8.92966</v>
      </c>
    </row>
    <row r="509" customFormat="false" ht="14.15" hidden="false" customHeight="true" outlineLevel="0" collapsed="false">
      <c r="A509" s="8" t="s">
        <v>2521</v>
      </c>
      <c r="B509" s="8" t="s">
        <v>2522</v>
      </c>
      <c r="C509" s="15" t="s">
        <v>2523</v>
      </c>
      <c r="D509" s="9" t="str">
        <f aca="false">"Rockwinkel "&amp;F509</f>
        <v>Rockwinkel 149D</v>
      </c>
      <c r="E509" s="9" t="str">
        <f aca="false">G509&amp;", "&amp;H509&amp;", "&amp;I509</f>
        <v>Schumacher, Hinr., Maurermeister</v>
      </c>
      <c r="F509" s="16" t="s">
        <v>2524</v>
      </c>
      <c r="G509" s="9" t="s">
        <v>215</v>
      </c>
      <c r="H509" s="9" t="s">
        <v>355</v>
      </c>
      <c r="I509" s="9" t="s">
        <v>361</v>
      </c>
      <c r="J509" s="9"/>
      <c r="K509" s="8" t="s">
        <v>2525</v>
      </c>
      <c r="L509" s="9" t="str">
        <f aca="false">"https://www.openstreetmap.org/?mlat="&amp;MID(A509,1,9)&amp;"&amp;mlon="&amp;MID(B509,1,8)&amp;"#map=18/"&amp;MID(A509,1,9)&amp;"/"&amp;MID(B509,1,8)</f>
        <v>https://www.openstreetmap.org/?mlat=53.099191&amp;mlon=8.899928#map=18/53.099191/8.899928</v>
      </c>
      <c r="M509" s="9" t="str">
        <f aca="false">"https://opentopomap.org/#marker=17/"&amp;MID(A509,1,9)&amp;"/"&amp;MID(B509,1,8)</f>
        <v>https://opentopomap.org/#marker=17/53.099191/8.899928</v>
      </c>
    </row>
    <row r="510" customFormat="false" ht="14.15" hidden="false" customHeight="true" outlineLevel="0" collapsed="false">
      <c r="A510" s="8" t="s">
        <v>212</v>
      </c>
      <c r="B510" s="8" t="s">
        <v>213</v>
      </c>
      <c r="C510" s="15" t="s">
        <v>214</v>
      </c>
      <c r="D510" s="9" t="str">
        <f aca="false">"Oberneuland "&amp;F510</f>
        <v>Oberneuland 11</v>
      </c>
      <c r="E510" s="9" t="str">
        <f aca="false">G510&amp;", "&amp;H510&amp;", "&amp;I510</f>
        <v>Schumacher, Wilh., Wirt</v>
      </c>
      <c r="F510" s="16" t="n">
        <v>11</v>
      </c>
      <c r="G510" s="9" t="s">
        <v>215</v>
      </c>
      <c r="H510" s="9" t="s">
        <v>216</v>
      </c>
      <c r="I510" s="9" t="s">
        <v>217</v>
      </c>
      <c r="J510" s="9"/>
      <c r="K510" s="8" t="s">
        <v>218</v>
      </c>
      <c r="L510" s="9" t="str">
        <f aca="false">"https://www.openstreetmap.org/?mlat="&amp;MID(A510,1,9)&amp;"&amp;mlon="&amp;MID(B510,1,8)&amp;"#map=18/"&amp;MID(A510,1,9)&amp;"/"&amp;MID(B510,1,8)</f>
        <v>https://www.openstreetmap.org/?mlat=53.103771&amp;mlon=8.908925#map=18/53.103771/8.908925</v>
      </c>
      <c r="M510" s="9" t="str">
        <f aca="false">"https://opentopomap.org/#marker=17/"&amp;MID(A510,1,9)&amp;"/"&amp;MID(B510,1,8)</f>
        <v>https://opentopomap.org/#marker=17/53.103771/8.908925</v>
      </c>
    </row>
    <row r="511" customFormat="false" ht="14.15" hidden="false" customHeight="true" outlineLevel="0" collapsed="false">
      <c r="A511" s="8" t="s">
        <v>2149</v>
      </c>
      <c r="B511" s="8" t="s">
        <v>2150</v>
      </c>
      <c r="C511" s="15" t="s">
        <v>2151</v>
      </c>
      <c r="D511" s="9" t="str">
        <f aca="false">"Rockwinkel "&amp;F511</f>
        <v>Rockwinkel 110a/c</v>
      </c>
      <c r="E511" s="9" t="str">
        <f aca="false">G511&amp;", "&amp;I511&amp;", "&amp;J511</f>
        <v>Schumacher, Richter, Dr.</v>
      </c>
      <c r="F511" s="16" t="s">
        <v>2152</v>
      </c>
      <c r="G511" s="9" t="s">
        <v>215</v>
      </c>
      <c r="H511" s="9"/>
      <c r="I511" s="9" t="s">
        <v>2153</v>
      </c>
      <c r="J511" s="9" t="s">
        <v>1425</v>
      </c>
      <c r="K511" s="8" t="s">
        <v>2154</v>
      </c>
      <c r="L511" s="9" t="str">
        <f aca="false">"https://www.openstreetmap.org/?mlat="&amp;MID(A511,1,9)&amp;"&amp;mlon="&amp;MID(B511,1,8)&amp;"#map=18/"&amp;MID(A511,1,9)&amp;"/"&amp;MID(B511,1,8)</f>
        <v>https://www.openstreetmap.org/?mlat=53.09923&amp;mlon=8.920313#map=18/53.09923/8.920313</v>
      </c>
      <c r="M511" s="9" t="str">
        <f aca="false">"https://opentopomap.org/#marker=17/"&amp;MID(A511,1,9)&amp;"/"&amp;MID(B511,1,8)</f>
        <v>https://opentopomap.org/#marker=17/53.09923/8.920313</v>
      </c>
    </row>
    <row r="512" customFormat="false" ht="14.15" hidden="false" customHeight="true" outlineLevel="0" collapsed="false">
      <c r="A512" s="8" t="s">
        <v>193</v>
      </c>
      <c r="B512" s="8" t="s">
        <v>194</v>
      </c>
      <c r="C512" s="15" t="s">
        <v>195</v>
      </c>
      <c r="D512" s="9" t="str">
        <f aca="false">"Oberneuland "&amp;F512</f>
        <v>Oberneuland 9</v>
      </c>
      <c r="E512" s="9" t="str">
        <f aca="false">G512&amp;", "&amp;H512</f>
        <v>Schütte, G.</v>
      </c>
      <c r="F512" s="16" t="n">
        <v>9</v>
      </c>
      <c r="G512" s="9" t="s">
        <v>196</v>
      </c>
      <c r="H512" s="9" t="s">
        <v>197</v>
      </c>
      <c r="I512" s="9"/>
      <c r="J512" s="9" t="s">
        <v>151</v>
      </c>
      <c r="K512" s="8" t="s">
        <v>198</v>
      </c>
      <c r="L512" s="9" t="str">
        <f aca="false">"https://www.openstreetmap.org/?mlat="&amp;MID(A512,1,9)&amp;"&amp;mlon="&amp;MID(B512,1,8)&amp;"#map=18/"&amp;MID(A512,1,9)&amp;"/"&amp;MID(B512,1,8)</f>
        <v>https://www.openstreetmap.org/?mlat=53.105194&amp;mlon=8.908667#map=18/53.105194/8.908667</v>
      </c>
      <c r="M512" s="9" t="str">
        <f aca="false">"https://opentopomap.org/#marker=17/"&amp;MID(A512,1,9)&amp;"/"&amp;MID(B512,1,8)</f>
        <v>https://opentopomap.org/#marker=17/53.105194/8.908667</v>
      </c>
    </row>
    <row r="513" customFormat="false" ht="14.15" hidden="false" customHeight="true" outlineLevel="0" collapsed="false">
      <c r="A513" s="8" t="s">
        <v>1345</v>
      </c>
      <c r="B513" s="8" t="s">
        <v>1346</v>
      </c>
      <c r="C513" s="17" t="s">
        <v>1347</v>
      </c>
      <c r="D513" s="9" t="str">
        <f aca="false">"Rockwinkel "&amp;F513</f>
        <v>Rockwinkel 34</v>
      </c>
      <c r="E513" s="9" t="str">
        <f aca="false">G513&amp;", "&amp;H513&amp;", "&amp;I513</f>
        <v>Schwarmann, Joh., Bäcker</v>
      </c>
      <c r="F513" s="16" t="n">
        <v>34</v>
      </c>
      <c r="G513" s="9" t="s">
        <v>1348</v>
      </c>
      <c r="H513" s="9" t="s">
        <v>143</v>
      </c>
      <c r="I513" s="9" t="s">
        <v>250</v>
      </c>
      <c r="J513" s="9"/>
      <c r="K513" s="8" t="s">
        <v>1349</v>
      </c>
      <c r="L513" s="9" t="str">
        <f aca="false">"https://www.openstreetmap.org/?mlat="&amp;MID(A513,1,9)&amp;"&amp;mlon="&amp;MID(B513,1,8)&amp;"#map=18/"&amp;MID(A513,1,9)&amp;"/"&amp;MID(B513,1,8)</f>
        <v>https://www.openstreetmap.org/?mlat=53.07807&amp;mlon=8.94025#map=18/53.07807/8.94025</v>
      </c>
      <c r="M513" s="9" t="str">
        <f aca="false">"https://opentopomap.org/#marker=17/"&amp;MID(A513,1,9)&amp;"/"&amp;MID(B513,1,8)</f>
        <v>https://opentopomap.org/#marker=17/53.07807/8.94025</v>
      </c>
    </row>
    <row r="514" customFormat="false" ht="14.15" hidden="false" customHeight="true" outlineLevel="0" collapsed="false">
      <c r="A514" s="8" t="s">
        <v>2213</v>
      </c>
      <c r="B514" s="8" t="s">
        <v>2214</v>
      </c>
      <c r="C514" s="17" t="s">
        <v>2215</v>
      </c>
      <c r="D514" s="9" t="str">
        <f aca="false">"Rockwinkel "&amp;F514</f>
        <v>Rockwinkel 118</v>
      </c>
      <c r="E514" s="9" t="str">
        <f aca="false">G514&amp;", "&amp;H514&amp;", "&amp;I514</f>
        <v>Schweers, H., Zimmermann</v>
      </c>
      <c r="F514" s="16" t="n">
        <v>118</v>
      </c>
      <c r="G514" s="9" t="s">
        <v>2219</v>
      </c>
      <c r="H514" s="9" t="s">
        <v>109</v>
      </c>
      <c r="I514" s="9" t="s">
        <v>137</v>
      </c>
      <c r="J514" s="9"/>
      <c r="K514" s="8" t="s">
        <v>2218</v>
      </c>
      <c r="L514" s="9" t="str">
        <f aca="false">"https://www.openstreetmap.org/?mlat="&amp;MID(A514,1,9)&amp;"&amp;mlon="&amp;MID(B514,1,8)&amp;"#map=18/"&amp;MID(A514,1,9)&amp;"/"&amp;MID(B514,1,8)</f>
        <v>https://www.openstreetmap.org/?mlat=53.102796&amp;mlon=8.909699#map=18/53.102796/8.909699</v>
      </c>
      <c r="M514" s="9" t="str">
        <f aca="false">"https://opentopomap.org/#marker=17/"&amp;MID(A514,1,9)&amp;"/"&amp;MID(B514,1,8)</f>
        <v>https://opentopomap.org/#marker=17/53.102796/8.909699</v>
      </c>
    </row>
    <row r="515" customFormat="false" ht="14.15" hidden="false" customHeight="true" outlineLevel="0" collapsed="false">
      <c r="A515" s="8" t="s">
        <v>2082</v>
      </c>
      <c r="B515" s="8" t="s">
        <v>2083</v>
      </c>
      <c r="C515" s="15" t="s">
        <v>2084</v>
      </c>
      <c r="D515" s="9" t="str">
        <f aca="false">"Rockwinkel "&amp;F515</f>
        <v>Rockwinkel 103</v>
      </c>
      <c r="E515" s="9" t="str">
        <f aca="false">G515&amp;", "&amp;H515&amp;", "&amp;I515</f>
        <v>Schwertfeger, Carl, Arbeiter</v>
      </c>
      <c r="F515" s="16" t="n">
        <v>103</v>
      </c>
      <c r="G515" s="9" t="s">
        <v>2085</v>
      </c>
      <c r="H515" s="9" t="s">
        <v>235</v>
      </c>
      <c r="I515" s="9" t="s">
        <v>94</v>
      </c>
      <c r="J515" s="9"/>
      <c r="K515" s="8" t="s">
        <v>2086</v>
      </c>
      <c r="L515" s="9" t="str">
        <f aca="false">"https://www.openstreetmap.org/?mlat="&amp;MID(A515,1,9)&amp;"&amp;mlon="&amp;MID(B515,1,8)&amp;"#map=18/"&amp;MID(A515,1,9)&amp;"/"&amp;MID(B515,1,8)</f>
        <v>https://www.openstreetmap.org/?mlat=53.09588&amp;mlon=8.92872#map=18/53.09588/8.92872</v>
      </c>
      <c r="M515" s="9" t="str">
        <f aca="false">"https://opentopomap.org/#marker=17/"&amp;MID(A515,1,9)&amp;"/"&amp;MID(B515,1,8)</f>
        <v>https://opentopomap.org/#marker=17/53.09588/8.92872</v>
      </c>
    </row>
    <row r="516" customFormat="false" ht="14.15" hidden="false" customHeight="true" outlineLevel="0" collapsed="false">
      <c r="A516" s="8" t="s">
        <v>2121</v>
      </c>
      <c r="B516" s="8" t="s">
        <v>2122</v>
      </c>
      <c r="C516" s="15" t="s">
        <v>2123</v>
      </c>
      <c r="D516" s="9" t="str">
        <f aca="false">"Rockwinkel "&amp;F516</f>
        <v>Rockwinkel 107b</v>
      </c>
      <c r="E516" s="9" t="str">
        <f aca="false">G516&amp;", "&amp;H516&amp;", "&amp;I516</f>
        <v>Seeger, J. H., Hofmeier</v>
      </c>
      <c r="F516" s="16" t="s">
        <v>2124</v>
      </c>
      <c r="G516" s="9" t="s">
        <v>894</v>
      </c>
      <c r="H516" s="9" t="s">
        <v>570</v>
      </c>
      <c r="I516" s="9" t="s">
        <v>183</v>
      </c>
      <c r="J516" s="9"/>
      <c r="K516" s="8" t="s">
        <v>2125</v>
      </c>
      <c r="L516" s="9" t="str">
        <f aca="false">"https://www.openstreetmap.org/?mlat="&amp;MID(A516,1,9)&amp;"&amp;mlon="&amp;MID(B516,1,8)&amp;"#map=18/"&amp;MID(A516,1,9)&amp;"/"&amp;MID(B516,1,8)</f>
        <v>https://www.openstreetmap.org/?mlat=53.096212&amp;mlon=8.923485#map=18/53.096212/8.923485</v>
      </c>
      <c r="M516" s="9" t="str">
        <f aca="false">"https://opentopomap.org/#marker=17/"&amp;MID(A516,1,9)&amp;"/"&amp;MID(B516,1,8)</f>
        <v>https://opentopomap.org/#marker=17/53.096212/8.923485</v>
      </c>
    </row>
    <row r="517" customFormat="false" ht="14.15" hidden="false" customHeight="true" outlineLevel="0" collapsed="false">
      <c r="A517" s="8" t="s">
        <v>891</v>
      </c>
      <c r="B517" s="8" t="s">
        <v>892</v>
      </c>
      <c r="C517" s="15" t="s">
        <v>893</v>
      </c>
      <c r="D517" s="9" t="str">
        <f aca="false">"Oberneuland "&amp;F517</f>
        <v>Oberneuland 97</v>
      </c>
      <c r="E517" s="9" t="str">
        <f aca="false">G517&amp;", "&amp;H517&amp;", "&amp;I517</f>
        <v>Seeger, Joh., Arbeiter</v>
      </c>
      <c r="F517" s="16" t="n">
        <v>97</v>
      </c>
      <c r="G517" s="9" t="s">
        <v>894</v>
      </c>
      <c r="H517" s="9" t="s">
        <v>143</v>
      </c>
      <c r="I517" s="9" t="s">
        <v>94</v>
      </c>
      <c r="J517" s="9"/>
      <c r="K517" s="8" t="s">
        <v>895</v>
      </c>
      <c r="L517" s="9" t="str">
        <f aca="false">"https://www.openstreetmap.org/?mlat="&amp;MID(A517,1,9)&amp;"&amp;mlon="&amp;MID(B517,1,8)&amp;"#map=18/"&amp;MID(A517,1,9)&amp;"/"&amp;MID(B517,1,8)</f>
        <v>https://www.openstreetmap.org/?mlat=53.120168&amp;mlon=8.924662#map=18/53.120168/8.924662</v>
      </c>
      <c r="M517" s="9" t="str">
        <f aca="false">"https://opentopomap.org/#marker=17/"&amp;MID(A517,1,9)&amp;"/"&amp;MID(B517,1,8)</f>
        <v>https://opentopomap.org/#marker=17/53.120168/8.924662</v>
      </c>
    </row>
    <row r="518" customFormat="false" ht="14.15" hidden="false" customHeight="true" outlineLevel="0" collapsed="false">
      <c r="A518" s="8" t="s">
        <v>561</v>
      </c>
      <c r="B518" s="8" t="s">
        <v>562</v>
      </c>
      <c r="C518" s="15" t="s">
        <v>563</v>
      </c>
      <c r="D518" s="9" t="str">
        <f aca="false">"Oberneuland "&amp;F518</f>
        <v>Oberneuland 48</v>
      </c>
      <c r="E518" s="9" t="str">
        <f aca="false">G518&amp;", "&amp;H518&amp;", "&amp;I518</f>
        <v>Seekamp, Heinr., Landmann</v>
      </c>
      <c r="F518" s="16" t="n">
        <v>48</v>
      </c>
      <c r="G518" s="9" t="s">
        <v>564</v>
      </c>
      <c r="H518" s="9" t="s">
        <v>102</v>
      </c>
      <c r="I518" s="9" t="s">
        <v>164</v>
      </c>
      <c r="J518" s="9"/>
      <c r="K518" s="8" t="s">
        <v>565</v>
      </c>
      <c r="L518" s="9" t="str">
        <f aca="false">"https://www.openstreetmap.org/?mlat="&amp;MID(A518,1,9)&amp;"&amp;mlon="&amp;MID(B518,1,8)&amp;"#map=18/"&amp;MID(A518,1,9)&amp;"/"&amp;MID(B518,1,8)</f>
        <v>https://www.openstreetmap.org/?mlat=53.09177&amp;mlon=8.93642#map=18/53.09177/8.93642</v>
      </c>
      <c r="M518" s="9" t="str">
        <f aca="false">"https://opentopomap.org/#marker=17/"&amp;MID(A518,1,9)&amp;"/"&amp;MID(B518,1,8)</f>
        <v>https://opentopomap.org/#marker=17/53.09177/8.93642</v>
      </c>
    </row>
    <row r="519" customFormat="false" ht="14.15" hidden="false" customHeight="true" outlineLevel="0" collapsed="false">
      <c r="A519" s="8" t="s">
        <v>2407</v>
      </c>
      <c r="B519" s="8" t="s">
        <v>2408</v>
      </c>
      <c r="C519" s="15" t="s">
        <v>2409</v>
      </c>
      <c r="D519" s="9" t="str">
        <f aca="false">"Rockwinkel "&amp;F519</f>
        <v>Rockwinkel 135a</v>
      </c>
      <c r="E519" s="9" t="str">
        <f aca="false">G519&amp;", "&amp;H519&amp;", "&amp;I519</f>
        <v>Seifert, W., Hauptzollamtsassistent a. D.</v>
      </c>
      <c r="F519" s="16" t="s">
        <v>2374</v>
      </c>
      <c r="G519" s="9" t="s">
        <v>2410</v>
      </c>
      <c r="H519" s="9" t="s">
        <v>559</v>
      </c>
      <c r="I519" s="9" t="s">
        <v>2411</v>
      </c>
      <c r="J519" s="9"/>
      <c r="K519" s="8" t="s">
        <v>2412</v>
      </c>
      <c r="L519" s="9" t="str">
        <f aca="false">"https://www.openstreetmap.org/?mlat="&amp;MID(A519,1,9)&amp;"&amp;mlon="&amp;MID(B519,1,8)&amp;"#map=18/"&amp;MID(A519,1,9)&amp;"/"&amp;MID(B519,1,8)</f>
        <v>https://www.openstreetmap.org/?mlat=53.100819&amp;mlon=8.897764#map=18/53.100819/8.897764</v>
      </c>
      <c r="M519" s="9" t="str">
        <f aca="false">"https://opentopomap.org/#marker=17/"&amp;MID(A519,1,9)&amp;"/"&amp;MID(B519,1,8)</f>
        <v>https://opentopomap.org/#marker=17/53.100819/8.897764</v>
      </c>
    </row>
    <row r="520" customFormat="false" ht="14.15" hidden="false" customHeight="true" outlineLevel="0" collapsed="false">
      <c r="A520" s="8" t="s">
        <v>2407</v>
      </c>
      <c r="B520" s="8" t="s">
        <v>2408</v>
      </c>
      <c r="C520" s="15" t="s">
        <v>2409</v>
      </c>
      <c r="D520" s="9" t="str">
        <f aca="false">"Rockwinkel am Rüten "&amp;F520</f>
        <v>Rockwinkel am Rüten 19</v>
      </c>
      <c r="E520" s="9" t="str">
        <f aca="false">G520&amp;", "&amp;H520&amp;", "&amp;I520</f>
        <v>Seifert, W., Hauptzollamtsassistent a. D.</v>
      </c>
      <c r="F520" s="16" t="n">
        <v>19</v>
      </c>
      <c r="G520" s="9" t="s">
        <v>2410</v>
      </c>
      <c r="H520" s="9" t="s">
        <v>559</v>
      </c>
      <c r="I520" s="9" t="s">
        <v>2411</v>
      </c>
      <c r="J520" s="9"/>
      <c r="K520" s="8" t="s">
        <v>2412</v>
      </c>
      <c r="L520" s="9" t="str">
        <f aca="false">"https://www.openstreetmap.org/?mlat="&amp;MID(A520,1,9)&amp;"&amp;mlon="&amp;MID(B520,1,8)&amp;"#map=18/"&amp;MID(A520,1,9)&amp;"/"&amp;MID(B520,1,8)</f>
        <v>https://www.openstreetmap.org/?mlat=53.100819&amp;mlon=8.897764#map=18/53.100819/8.897764</v>
      </c>
      <c r="M520" s="9" t="str">
        <f aca="false">"https://opentopomap.org/#marker=17/"&amp;MID(A520,1,9)&amp;"/"&amp;MID(B520,1,8)</f>
        <v>https://opentopomap.org/#marker=17/53.100819/8.897764</v>
      </c>
    </row>
    <row r="521" customFormat="false" ht="14.15" hidden="false" customHeight="true" outlineLevel="0" collapsed="false">
      <c r="A521" s="8" t="s">
        <v>844</v>
      </c>
      <c r="B521" s="8" t="s">
        <v>845</v>
      </c>
      <c r="C521" s="15" t="s">
        <v>846</v>
      </c>
      <c r="D521" s="9" t="str">
        <f aca="false">"Oberneuland "&amp;F521</f>
        <v>Oberneuland 87c</v>
      </c>
      <c r="E521" s="9" t="str">
        <f aca="false">G521&amp;", "&amp;H521&amp;", "&amp;I521</f>
        <v>Seiler, Joh. Franz Ernst, Weichensteller</v>
      </c>
      <c r="F521" s="16" t="s">
        <v>847</v>
      </c>
      <c r="G521" s="9" t="s">
        <v>848</v>
      </c>
      <c r="H521" s="9" t="s">
        <v>849</v>
      </c>
      <c r="I521" s="9" t="s">
        <v>850</v>
      </c>
      <c r="J521" s="9"/>
      <c r="K521" s="8" t="s">
        <v>851</v>
      </c>
      <c r="L521" s="9" t="str">
        <f aca="false">"https://www.openstreetmap.org/?mlat="&amp;MID(A521,1,9)&amp;"&amp;mlon="&amp;MID(B521,1,8)&amp;"#map=18/"&amp;MID(A521,1,9)&amp;"/"&amp;MID(B521,1,8)</f>
        <v>https://www.openstreetmap.org/?mlat=53.0965&amp;mlon=8.94759#map=18/53.0965/8.94759</v>
      </c>
      <c r="M521" s="9" t="str">
        <f aca="false">"https://opentopomap.org/#marker=17/"&amp;MID(A521,1,9)&amp;"/"&amp;MID(B521,1,8)</f>
        <v>https://opentopomap.org/#marker=17/53.0965/8.94759</v>
      </c>
    </row>
    <row r="522" customFormat="false" ht="14.15" hidden="false" customHeight="true" outlineLevel="0" collapsed="false">
      <c r="A522" s="8" t="s">
        <v>1994</v>
      </c>
      <c r="B522" s="8" t="s">
        <v>1995</v>
      </c>
      <c r="C522" s="15" t="s">
        <v>1996</v>
      </c>
      <c r="D522" s="9" t="str">
        <f aca="false">"Rockwinkel "&amp;F522</f>
        <v>Rockwinkel 95f</v>
      </c>
      <c r="E522" s="9" t="str">
        <f aca="false">G522&amp;", "&amp;H522&amp;", "&amp;I522</f>
        <v>Siegmüller, W., Bahnsteig-Schaffner</v>
      </c>
      <c r="F522" s="16" t="s">
        <v>1997</v>
      </c>
      <c r="G522" s="9" t="s">
        <v>1998</v>
      </c>
      <c r="H522" s="9" t="s">
        <v>559</v>
      </c>
      <c r="I522" s="9" t="s">
        <v>1999</v>
      </c>
      <c r="J522" s="9"/>
      <c r="K522" s="8" t="s">
        <v>2000</v>
      </c>
      <c r="L522" s="9" t="str">
        <f aca="false">"https://www.openstreetmap.org/?mlat="&amp;MID(A522,1,9)&amp;"&amp;mlon="&amp;MID(B522,1,8)&amp;"#map=18/"&amp;MID(A522,1,9)&amp;"/"&amp;MID(B522,1,8)</f>
        <v>https://www.openstreetmap.org/?mlat=53.09&amp;mlon=8.93368#map=18/53.09/8.93368</v>
      </c>
      <c r="M522" s="9" t="str">
        <f aca="false">"https://opentopomap.org/#marker=17/"&amp;MID(A522,1,9)&amp;"/"&amp;MID(B522,1,8)</f>
        <v>https://opentopomap.org/#marker=17/53.09/8.93368</v>
      </c>
    </row>
    <row r="523" s="9" customFormat="true" ht="14.15" hidden="false" customHeight="true" outlineLevel="0" collapsed="false">
      <c r="A523" s="8" t="s">
        <v>1107</v>
      </c>
      <c r="B523" s="8" t="s">
        <v>1108</v>
      </c>
      <c r="C523" s="15" t="s">
        <v>1109</v>
      </c>
      <c r="D523" s="9" t="str">
        <f aca="false">"Rockwinkel "&amp;F523</f>
        <v>Rockwinkel 8f</v>
      </c>
      <c r="E523" s="9" t="str">
        <f aca="false">G523</f>
        <v>Sommerwohnung</v>
      </c>
      <c r="F523" s="16" t="s">
        <v>1110</v>
      </c>
      <c r="G523" s="9" t="s">
        <v>1111</v>
      </c>
      <c r="K523" s="8" t="s">
        <v>1112</v>
      </c>
      <c r="L523" s="9" t="str">
        <f aca="false">"https://www.openstreetmap.org/?mlat="&amp;MID(A523,1,9)&amp;"&amp;mlon="&amp;MID(B523,1,8)&amp;"#map=18/"&amp;MID(A523,1,9)&amp;"/"&amp;MID(B523,1,8)</f>
        <v>https://www.openstreetmap.org/?mlat=53.090239&amp;mlon=8.927758#map=18/53.090239/8.927758</v>
      </c>
      <c r="M523" s="9" t="str">
        <f aca="false">"https://opentopomap.org/#marker=17/"&amp;MID(A523,1,9)&amp;"/"&amp;MID(B523,1,8)</f>
        <v>https://opentopomap.org/#marker=17/53.090239/8.927758</v>
      </c>
      <c r="AMI523" s="0"/>
      <c r="AMJ523" s="0"/>
    </row>
    <row r="524" s="9" customFormat="true" ht="14.15" hidden="false" customHeight="true" outlineLevel="0" collapsed="false">
      <c r="A524" s="8" t="s">
        <v>1113</v>
      </c>
      <c r="B524" s="8" t="s">
        <v>1114</v>
      </c>
      <c r="C524" s="15" t="s">
        <v>1115</v>
      </c>
      <c r="D524" s="9" t="str">
        <f aca="false">"Rockwinkel "&amp;F524</f>
        <v>Rockwinkel 9</v>
      </c>
      <c r="E524" s="9" t="str">
        <f aca="false">G524</f>
        <v>Sommerwohnung</v>
      </c>
      <c r="F524" s="16" t="n">
        <v>9</v>
      </c>
      <c r="G524" s="9" t="s">
        <v>1111</v>
      </c>
      <c r="K524" s="8" t="s">
        <v>1116</v>
      </c>
      <c r="L524" s="9" t="str">
        <f aca="false">"https://www.openstreetmap.org/?mlat="&amp;MID(A524,1,9)&amp;"&amp;mlon="&amp;MID(B524,1,8)&amp;"#map=18/"&amp;MID(A524,1,9)&amp;"/"&amp;MID(B524,1,8)</f>
        <v>https://www.openstreetmap.org/?mlat=53.089047&amp;mlon=8.927396#map=18/53.089047/8.927396</v>
      </c>
      <c r="M524" s="9" t="str">
        <f aca="false">"https://opentopomap.org/#marker=17/"&amp;MID(A524,1,9)&amp;"/"&amp;MID(B524,1,8)</f>
        <v>https://opentopomap.org/#marker=17/53.089047/8.927396</v>
      </c>
      <c r="AMI524" s="0"/>
      <c r="AMJ524" s="0"/>
    </row>
    <row r="525" s="9" customFormat="true" ht="14.15" hidden="false" customHeight="true" outlineLevel="0" collapsed="false">
      <c r="A525" s="8" t="s">
        <v>1121</v>
      </c>
      <c r="B525" s="8" t="s">
        <v>1122</v>
      </c>
      <c r="C525" s="15" t="s">
        <v>1123</v>
      </c>
      <c r="D525" s="9" t="str">
        <f aca="false">"Rockwinkel "&amp;F525</f>
        <v>Rockwinkel 10c</v>
      </c>
      <c r="E525" s="9" t="str">
        <f aca="false">G525</f>
        <v>Sommerwohnung</v>
      </c>
      <c r="F525" s="16" t="s">
        <v>1124</v>
      </c>
      <c r="G525" s="9" t="s">
        <v>1111</v>
      </c>
      <c r="K525" s="8" t="s">
        <v>1125</v>
      </c>
      <c r="L525" s="9" t="str">
        <f aca="false">"https://www.openstreetmap.org/?mlat="&amp;MID(A525,1,9)&amp;"&amp;mlon="&amp;MID(B525,1,8)&amp;"#map=18/"&amp;MID(A525,1,9)&amp;"/"&amp;MID(B525,1,8)</f>
        <v>https://www.openstreetmap.org/?mlat=53.088365&amp;mlon=8.928987#map=18/53.088365/8.928987</v>
      </c>
      <c r="M525" s="9" t="str">
        <f aca="false">"https://opentopomap.org/#marker=17/"&amp;MID(A525,1,9)&amp;"/"&amp;MID(B525,1,8)</f>
        <v>https://opentopomap.org/#marker=17/53.088365/8.928987</v>
      </c>
      <c r="AMI525" s="0"/>
      <c r="AMJ525" s="0"/>
    </row>
    <row r="526" customFormat="false" ht="14.15" hidden="false" customHeight="true" outlineLevel="0" collapsed="false">
      <c r="D526" s="9" t="str">
        <f aca="false">"Rockwinkel "&amp;F526</f>
        <v>Rockwinkel 23a</v>
      </c>
      <c r="E526" s="9" t="str">
        <f aca="false">G526</f>
        <v>Sommerwohnung</v>
      </c>
      <c r="F526" s="16" t="s">
        <v>329</v>
      </c>
      <c r="G526" s="9" t="s">
        <v>1111</v>
      </c>
      <c r="H526" s="9"/>
      <c r="I526" s="9"/>
      <c r="J526" s="9"/>
    </row>
    <row r="527" s="9" customFormat="true" ht="14.15" hidden="false" customHeight="true" outlineLevel="0" collapsed="false">
      <c r="A527" s="8" t="s">
        <v>1259</v>
      </c>
      <c r="B527" s="8" t="s">
        <v>1260</v>
      </c>
      <c r="C527" s="15" t="s">
        <v>1261</v>
      </c>
      <c r="D527" s="9" t="str">
        <f aca="false">"Rockwinkel "&amp;F527</f>
        <v>Rockwinkel 24a</v>
      </c>
      <c r="E527" s="9" t="str">
        <f aca="false">G527</f>
        <v>Sommerwohnung</v>
      </c>
      <c r="F527" s="16" t="s">
        <v>1262</v>
      </c>
      <c r="G527" s="9" t="s">
        <v>1111</v>
      </c>
      <c r="K527" s="8" t="s">
        <v>1263</v>
      </c>
      <c r="L527" s="9" t="str">
        <f aca="false">"https://www.openstreetmap.org/?mlat="&amp;MID(A527,1,9)&amp;"&amp;mlon="&amp;MID(B527,1,8)&amp;"#map=18/"&amp;MID(A527,1,9)&amp;"/"&amp;MID(B527,1,8)</f>
        <v>https://www.openstreetmap.org/?mlat=53.082133&amp;mlon=8.937103#map=18/53.082133/8.937103</v>
      </c>
      <c r="M527" s="9" t="str">
        <f aca="false">"https://opentopomap.org/#marker=17/"&amp;MID(A527,1,9)&amp;"/"&amp;MID(B527,1,8)</f>
        <v>https://opentopomap.org/#marker=17/53.082133/8.937103</v>
      </c>
      <c r="AMI527" s="0"/>
      <c r="AMJ527" s="0"/>
    </row>
    <row r="528" customFormat="false" ht="14.15" hidden="false" customHeight="true" outlineLevel="0" collapsed="false">
      <c r="A528" s="8" t="s">
        <v>306</v>
      </c>
      <c r="B528" s="8" t="s">
        <v>307</v>
      </c>
      <c r="C528" s="15" t="s">
        <v>308</v>
      </c>
      <c r="D528" s="9" t="str">
        <f aca="false">"Oberneuland "&amp;F528</f>
        <v>Oberneuland 21</v>
      </c>
      <c r="E528" s="9" t="str">
        <f aca="false">G528&amp;", "&amp;H528&amp;", "&amp;I528</f>
        <v>Stadtländer, Joh., Landmann</v>
      </c>
      <c r="F528" s="16" t="n">
        <v>21</v>
      </c>
      <c r="G528" s="9" t="s">
        <v>312</v>
      </c>
      <c r="H528" s="9" t="s">
        <v>143</v>
      </c>
      <c r="I528" s="9" t="s">
        <v>164</v>
      </c>
      <c r="J528" s="9"/>
      <c r="K528" s="8" t="s">
        <v>311</v>
      </c>
      <c r="L528" s="9" t="str">
        <f aca="false">"https://www.openstreetmap.org/?mlat="&amp;MID(A528,1,9)&amp;"&amp;mlon="&amp;MID(B528,1,8)&amp;"#map=18/"&amp;MID(A528,1,9)&amp;"/"&amp;MID(B528,1,8)</f>
        <v>https://www.openstreetmap.org/?mlat=53.102023&amp;mlon=8.923859#map=18/53.102023/8.923859</v>
      </c>
      <c r="M528" s="9" t="str">
        <f aca="false">"https://opentopomap.org/#marker=17/"&amp;MID(A528,1,9)&amp;"/"&amp;MID(B528,1,8)</f>
        <v>https://opentopomap.org/#marker=17/53.102023/8.923859</v>
      </c>
    </row>
    <row r="529" customFormat="false" ht="14.15" hidden="false" customHeight="true" outlineLevel="0" collapsed="false">
      <c r="A529" s="8" t="s">
        <v>2248</v>
      </c>
      <c r="B529" s="8" t="s">
        <v>2249</v>
      </c>
      <c r="C529" s="15" t="s">
        <v>2250</v>
      </c>
      <c r="D529" s="9" t="str">
        <f aca="false">"Rockwinkel "&amp;F529</f>
        <v>Rockwinkel 122</v>
      </c>
      <c r="E529" s="9" t="str">
        <f aca="false">G529&amp;", "&amp;H529&amp;", "&amp;I529</f>
        <v>Stieglitz, Heinr., Gärtner</v>
      </c>
      <c r="F529" s="16" t="n">
        <v>122</v>
      </c>
      <c r="G529" s="9" t="s">
        <v>2252</v>
      </c>
      <c r="H529" s="9" t="s">
        <v>102</v>
      </c>
      <c r="I529" s="9" t="s">
        <v>236</v>
      </c>
      <c r="J529" s="9"/>
      <c r="K529" s="8" t="s">
        <v>2251</v>
      </c>
      <c r="L529" s="9" t="str">
        <f aca="false">"https://www.openstreetmap.org/?mlat="&amp;MID(A529,1,9)&amp;"&amp;mlon="&amp;MID(B529,1,8)&amp;"#map=18/"&amp;MID(A529,1,9)&amp;"/"&amp;MID(B529,1,8)</f>
        <v>https://www.openstreetmap.org/?mlat=53.101175&amp;mlon=8.905917#map=18/53.101175/8.905917</v>
      </c>
      <c r="M529" s="9" t="str">
        <f aca="false">"https://opentopomap.org/#marker=17/"&amp;MID(A529,1,9)&amp;"/"&amp;MID(B529,1,8)</f>
        <v>https://opentopomap.org/#marker=17/53.101175/8.905917</v>
      </c>
    </row>
    <row r="530" customFormat="false" ht="14.15" hidden="false" customHeight="true" outlineLevel="0" collapsed="false">
      <c r="A530" s="8" t="s">
        <v>866</v>
      </c>
      <c r="B530" s="8" t="s">
        <v>867</v>
      </c>
      <c r="C530" s="15" t="s">
        <v>868</v>
      </c>
      <c r="D530" s="9" t="str">
        <f aca="false">"Oberneuland "&amp;F530</f>
        <v>Oberneuland 91</v>
      </c>
      <c r="E530" s="9" t="str">
        <f aca="false">G530&amp;", "&amp;H530&amp;", "&amp;I530</f>
        <v>Stiller, Joseph, Arbeiter</v>
      </c>
      <c r="F530" s="16" t="n">
        <v>91</v>
      </c>
      <c r="G530" s="9" t="s">
        <v>869</v>
      </c>
      <c r="H530" s="9" t="s">
        <v>870</v>
      </c>
      <c r="I530" s="9" t="s">
        <v>94</v>
      </c>
      <c r="J530" s="9"/>
      <c r="K530" s="8" t="s">
        <v>871</v>
      </c>
      <c r="L530" s="9" t="str">
        <f aca="false">"https://www.openstreetmap.org/?mlat="&amp;MID(A530,1,9)&amp;"&amp;mlon="&amp;MID(B530,1,8)&amp;"#map=18/"&amp;MID(A530,1,9)&amp;"/"&amp;MID(B530,1,8)</f>
        <v>https://www.openstreetmap.org/?mlat=53.10481&amp;mlon=8.955946#map=18/53.10481/8.955946</v>
      </c>
      <c r="M530" s="9" t="str">
        <f aca="false">"https://opentopomap.org/#marker=17/"&amp;MID(A530,1,9)&amp;"/"&amp;MID(B530,1,8)</f>
        <v>https://opentopomap.org/#marker=17/53.10481/8.955946</v>
      </c>
    </row>
    <row r="531" customFormat="false" ht="14.15" hidden="false" customHeight="true" outlineLevel="0" collapsed="false">
      <c r="A531" s="8" t="s">
        <v>2558</v>
      </c>
      <c r="B531" s="8" t="s">
        <v>2559</v>
      </c>
      <c r="C531" s="15" t="s">
        <v>2560</v>
      </c>
      <c r="D531" s="9" t="str">
        <f aca="false">"Rockwinkel am Achterdiek "&amp;F531</f>
        <v>Rockwinkel am Achterdiek 144</v>
      </c>
      <c r="E531" s="9" t="str">
        <f aca="false">G531&amp;", "&amp;H531&amp;", "&amp;I531</f>
        <v>Strombeck, H., Arbeiter</v>
      </c>
      <c r="F531" s="16" t="n">
        <v>144</v>
      </c>
      <c r="G531" s="9" t="s">
        <v>2561</v>
      </c>
      <c r="H531" s="9" t="s">
        <v>109</v>
      </c>
      <c r="I531" s="9" t="s">
        <v>94</v>
      </c>
      <c r="J531" s="9"/>
      <c r="K531" s="8" t="s">
        <v>2562</v>
      </c>
      <c r="L531" s="9" t="str">
        <f aca="false">"https://www.openstreetmap.org/?mlat="&amp;MID(A531,1,9)&amp;"&amp;mlon="&amp;MID(B531,1,8)&amp;"#map=18/"&amp;MID(A531,1,9)&amp;"/"&amp;MID(B531,1,8)</f>
        <v>https://www.openstreetmap.org/?mlat=53.082471&amp;mlon=8.907499#map=18/53.082471/8.907499</v>
      </c>
      <c r="M531" s="9" t="str">
        <f aca="false">"https://opentopomap.org/#marker=17/"&amp;MID(A531,1,9)&amp;"/"&amp;MID(B531,1,8)</f>
        <v>https://opentopomap.org/#marker=17/53.082471/8.907499</v>
      </c>
    </row>
    <row r="532" customFormat="false" ht="14.15" hidden="false" customHeight="true" outlineLevel="0" collapsed="false">
      <c r="A532" s="8" t="s">
        <v>654</v>
      </c>
      <c r="B532" s="8" t="s">
        <v>655</v>
      </c>
      <c r="C532" s="15" t="s">
        <v>656</v>
      </c>
      <c r="D532" s="9" t="str">
        <f aca="false">"Oberneuland "&amp;F532</f>
        <v>Oberneuland 60</v>
      </c>
      <c r="E532" s="9" t="str">
        <f aca="false">G532&amp;", "&amp;H532&amp;", "&amp;I532</f>
        <v>Struß, Joh., Schmiedemeister</v>
      </c>
      <c r="F532" s="16" t="n">
        <v>60</v>
      </c>
      <c r="G532" s="9" t="s">
        <v>657</v>
      </c>
      <c r="H532" s="9" t="s">
        <v>143</v>
      </c>
      <c r="I532" s="9" t="s">
        <v>658</v>
      </c>
      <c r="J532" s="9"/>
      <c r="K532" s="8" t="s">
        <v>659</v>
      </c>
      <c r="L532" s="9" t="str">
        <f aca="false">"https://www.openstreetmap.org/?mlat="&amp;MID(A532,1,9)&amp;"&amp;mlon="&amp;MID(B532,1,8)&amp;"#map=18/"&amp;MID(A532,1,9)&amp;"/"&amp;MID(B532,1,8)</f>
        <v>https://www.openstreetmap.org/?mlat=53.087044&amp;mlon=8.942428#map=18/53.087044/8.942428</v>
      </c>
      <c r="M532" s="9" t="str">
        <f aca="false">"https://opentopomap.org/#marker=17/"&amp;MID(A532,1,9)&amp;"/"&amp;MID(B532,1,8)</f>
        <v>https://opentopomap.org/#marker=17/53.087044/8.942428</v>
      </c>
    </row>
    <row r="533" customFormat="false" ht="14.15" hidden="false" customHeight="true" outlineLevel="0" collapsed="false">
      <c r="A533" s="8" t="s">
        <v>1767</v>
      </c>
      <c r="B533" s="8" t="s">
        <v>1768</v>
      </c>
      <c r="C533" s="15" t="s">
        <v>1769</v>
      </c>
      <c r="D533" s="9" t="str">
        <f aca="false">"Rockwinkel "&amp;F533</f>
        <v>Rockwinkel 82E</v>
      </c>
      <c r="E533" s="9" t="str">
        <f aca="false">G533&amp;", "&amp;H533&amp;", "&amp;I533</f>
        <v>Stuckenbrock, Carl, Arbeiter</v>
      </c>
      <c r="F533" s="16" t="s">
        <v>1770</v>
      </c>
      <c r="G533" s="9" t="s">
        <v>1771</v>
      </c>
      <c r="H533" s="9" t="s">
        <v>235</v>
      </c>
      <c r="I533" s="9" t="s">
        <v>94</v>
      </c>
      <c r="J533" s="9"/>
      <c r="K533" s="8" t="s">
        <v>1772</v>
      </c>
      <c r="L533" s="9" t="str">
        <f aca="false">"https://www.openstreetmap.org/?mlat="&amp;MID(A533,1,9)&amp;"&amp;mlon="&amp;MID(B533,1,8)&amp;"#map=18/"&amp;MID(A533,1,9)&amp;"/"&amp;MID(B533,1,8)</f>
        <v>https://www.openstreetmap.org/?mlat=53.083674&amp;mlon=8.937294#map=18/53.083674/8.937294</v>
      </c>
      <c r="M533" s="9" t="str">
        <f aca="false">"https://opentopomap.org/#marker=17/"&amp;MID(A533,1,9)&amp;"/"&amp;MID(B533,1,8)</f>
        <v>https://opentopomap.org/#marker=17/53.083674/8.937294</v>
      </c>
    </row>
    <row r="534" customFormat="false" ht="14.15" hidden="false" customHeight="true" outlineLevel="0" collapsed="false">
      <c r="A534" s="8" t="s">
        <v>319</v>
      </c>
      <c r="B534" s="8" t="s">
        <v>320</v>
      </c>
      <c r="C534" s="15" t="s">
        <v>321</v>
      </c>
      <c r="D534" s="9" t="str">
        <f aca="false">"Oberneuland "&amp;F534</f>
        <v>Oberneuland 23</v>
      </c>
      <c r="E534" s="9" t="str">
        <f aca="false">G534&amp;", "&amp;H534&amp;", "&amp;I534</f>
        <v>Stürke, F., Landmann</v>
      </c>
      <c r="F534" s="16" t="n">
        <v>23</v>
      </c>
      <c r="G534" s="9" t="s">
        <v>325</v>
      </c>
      <c r="H534" s="9" t="s">
        <v>116</v>
      </c>
      <c r="I534" s="9" t="s">
        <v>164</v>
      </c>
      <c r="J534" s="9"/>
      <c r="K534" s="8" t="s">
        <v>324</v>
      </c>
      <c r="L534" s="9" t="str">
        <f aca="false">"https://www.openstreetmap.org/?mlat="&amp;MID(A534,1,9)&amp;"&amp;mlon="&amp;MID(B534,1,8)&amp;"#map=18/"&amp;MID(A534,1,9)&amp;"/"&amp;MID(B534,1,8)</f>
        <v>https://www.openstreetmap.org/?mlat=53.099455&amp;mlon=8.921519#map=18/53.099455/8.921519</v>
      </c>
      <c r="M534" s="9" t="str">
        <f aca="false">"https://opentopomap.org/#marker=17/"&amp;MID(A534,1,9)&amp;"/"&amp;MID(B534,1,8)</f>
        <v>https://opentopomap.org/#marker=17/53.099455/8.921519</v>
      </c>
    </row>
    <row r="535" customFormat="false" ht="14.15" hidden="false" customHeight="true" outlineLevel="0" collapsed="false">
      <c r="A535" s="8" t="s">
        <v>2481</v>
      </c>
      <c r="B535" s="8" t="s">
        <v>2482</v>
      </c>
      <c r="C535" s="15" t="s">
        <v>2483</v>
      </c>
      <c r="D535" s="9" t="str">
        <f aca="false">"Rockwinkel "&amp;F535</f>
        <v>Rockwinkel 147</v>
      </c>
      <c r="E535" s="9" t="str">
        <f aca="false">G535&amp;", "&amp;H535&amp;", "&amp;I535</f>
        <v>Stürke, H., Arbeiter</v>
      </c>
      <c r="F535" s="16" t="n">
        <v>147</v>
      </c>
      <c r="G535" s="9" t="s">
        <v>325</v>
      </c>
      <c r="H535" s="9" t="s">
        <v>109</v>
      </c>
      <c r="I535" s="9" t="s">
        <v>94</v>
      </c>
      <c r="J535" s="9"/>
      <c r="K535" s="8" t="s">
        <v>2484</v>
      </c>
      <c r="L535" s="9" t="str">
        <f aca="false">"https://www.openstreetmap.org/?mlat="&amp;MID(A535,1,9)&amp;"&amp;mlon="&amp;MID(B535,1,8)&amp;"#map=18/"&amp;MID(A535,1,9)&amp;"/"&amp;MID(B535,1,8)</f>
        <v>https://www.openstreetmap.org/?mlat=53.0998&amp;mlon=8.90227#map=18/53.0998/8.90227</v>
      </c>
      <c r="M535" s="9" t="str">
        <f aca="false">"https://opentopomap.org/#marker=17/"&amp;MID(A535,1,9)&amp;"/"&amp;MID(B535,1,8)</f>
        <v>https://opentopomap.org/#marker=17/53.0998/8.90227</v>
      </c>
    </row>
    <row r="536" customFormat="false" ht="14.15" hidden="false" customHeight="true" outlineLevel="0" collapsed="false">
      <c r="A536" s="8" t="s">
        <v>1948</v>
      </c>
      <c r="B536" s="8" t="s">
        <v>1949</v>
      </c>
      <c r="C536" s="15" t="s">
        <v>1950</v>
      </c>
      <c r="D536" s="9" t="str">
        <f aca="false">"Rockwinkel "&amp;F536</f>
        <v>Rockwinkel 93A</v>
      </c>
      <c r="E536" s="9" t="str">
        <f aca="false">G536&amp;", "&amp;H536&amp;", "&amp;I536</f>
        <v>Suhr, Beta, Manufakturwarengeschäft</v>
      </c>
      <c r="F536" s="16" t="s">
        <v>1951</v>
      </c>
      <c r="G536" s="9" t="s">
        <v>1362</v>
      </c>
      <c r="H536" s="9" t="s">
        <v>1955</v>
      </c>
      <c r="I536" s="9" t="s">
        <v>1956</v>
      </c>
      <c r="J536" s="9"/>
      <c r="K536" s="8" t="s">
        <v>1954</v>
      </c>
      <c r="L536" s="9" t="str">
        <f aca="false">"https://www.openstreetmap.org/?mlat="&amp;MID(A536,1,9)&amp;"&amp;mlon="&amp;MID(B536,1,8)&amp;"#map=18/"&amp;MID(A536,1,9)&amp;"/"&amp;MID(B536,1,8)</f>
        <v>https://www.openstreetmap.org/?mlat=53.090798&amp;mlon=8.936489#map=18/53.090798/8.936489</v>
      </c>
      <c r="M536" s="9" t="str">
        <f aca="false">"https://opentopomap.org/#marker=17/"&amp;MID(A536,1,9)&amp;"/"&amp;MID(B536,1,8)</f>
        <v>https://opentopomap.org/#marker=17/53.090798/8.936489</v>
      </c>
    </row>
    <row r="537" customFormat="false" ht="14.15" hidden="false" customHeight="true" outlineLevel="0" collapsed="false">
      <c r="A537" s="8" t="s">
        <v>1359</v>
      </c>
      <c r="B537" s="8" t="s">
        <v>1360</v>
      </c>
      <c r="C537" s="15" t="s">
        <v>1361</v>
      </c>
      <c r="D537" s="9" t="str">
        <f aca="false">"Rockwinkel "&amp;F537</f>
        <v>Rockwinkel 36a</v>
      </c>
      <c r="E537" s="9" t="str">
        <f aca="false">G537&amp;", "&amp;H537&amp;", "&amp;I537</f>
        <v>Suhr, Joh., Arbeiter</v>
      </c>
      <c r="F537" s="16" t="s">
        <v>441</v>
      </c>
      <c r="G537" s="9" t="s">
        <v>1362</v>
      </c>
      <c r="H537" s="9" t="s">
        <v>143</v>
      </c>
      <c r="I537" s="9" t="s">
        <v>94</v>
      </c>
      <c r="J537" s="9"/>
      <c r="K537" s="8" t="s">
        <v>1363</v>
      </c>
      <c r="L537" s="9" t="str">
        <f aca="false">"https://www.openstreetmap.org/?mlat="&amp;MID(A537,1,9)&amp;"&amp;mlon="&amp;MID(B537,1,8)&amp;"#map=18/"&amp;MID(A537,1,9)&amp;"/"&amp;MID(B537,1,8)</f>
        <v>https://www.openstreetmap.org/?mlat=53.077003&amp;mlon=8.939286#map=18/53.077003/8.939286</v>
      </c>
      <c r="M537" s="9" t="str">
        <f aca="false">"https://opentopomap.org/#marker=17/"&amp;MID(A537,1,9)&amp;"/"&amp;MID(B537,1,8)</f>
        <v>https://opentopomap.org/#marker=17/53.077003/8.939286</v>
      </c>
    </row>
    <row r="538" customFormat="false" ht="14.15" hidden="false" customHeight="true" outlineLevel="0" collapsed="false">
      <c r="A538" s="8" t="s">
        <v>1852</v>
      </c>
      <c r="B538" s="8" t="s">
        <v>1853</v>
      </c>
      <c r="C538" s="15" t="s">
        <v>1854</v>
      </c>
      <c r="D538" s="9" t="str">
        <f aca="false">"Rockwinkel "&amp;F538</f>
        <v>Rockwinkel 88</v>
      </c>
      <c r="E538" s="9" t="str">
        <f aca="false">G538&amp;", "&amp;H538&amp;", "&amp;I538</f>
        <v>Suling, Joh., Landmann</v>
      </c>
      <c r="F538" s="16" t="n">
        <v>88</v>
      </c>
      <c r="G538" s="9" t="s">
        <v>1855</v>
      </c>
      <c r="H538" s="9" t="s">
        <v>143</v>
      </c>
      <c r="I538" s="9" t="s">
        <v>164</v>
      </c>
      <c r="J538" s="9"/>
      <c r="K538" s="8" t="s">
        <v>1856</v>
      </c>
      <c r="L538" s="9" t="str">
        <f aca="false">"https://www.openstreetmap.org/?mlat="&amp;MID(A538,1,9)&amp;"&amp;mlon="&amp;MID(B538,1,8)&amp;"#map=18/"&amp;MID(A538,1,9)&amp;"/"&amp;MID(B538,1,8)</f>
        <v>https://www.openstreetmap.org/?mlat=53.08731&amp;mlon=8.93967#map=18/53.08731/8.93967</v>
      </c>
      <c r="M538" s="9" t="str">
        <f aca="false">"https://opentopomap.org/#marker=17/"&amp;MID(A538,1,9)&amp;"/"&amp;MID(B538,1,8)</f>
        <v>https://opentopomap.org/#marker=17/53.08731/8.93967</v>
      </c>
    </row>
    <row r="539" customFormat="false" ht="14.15" hidden="false" customHeight="true" outlineLevel="0" collapsed="false">
      <c r="A539" s="8" t="s">
        <v>1142</v>
      </c>
      <c r="B539" s="8" t="s">
        <v>1143</v>
      </c>
      <c r="C539" s="15" t="s">
        <v>1144</v>
      </c>
      <c r="D539" s="9" t="str">
        <f aca="false">"Rockwinkel "&amp;F539</f>
        <v>Rockwinkel 11D</v>
      </c>
      <c r="E539" s="9" t="str">
        <f aca="false">G539&amp;", "&amp;I539</f>
        <v>Teichmann, Dr. med., Arzt</v>
      </c>
      <c r="F539" s="16" t="s">
        <v>1145</v>
      </c>
      <c r="G539" s="9" t="s">
        <v>1146</v>
      </c>
      <c r="H539" s="9"/>
      <c r="I539" s="9" t="s">
        <v>1147</v>
      </c>
      <c r="J539" s="9"/>
      <c r="K539" s="8" t="s">
        <v>1148</v>
      </c>
      <c r="L539" s="9" t="str">
        <f aca="false">"https://www.openstreetmap.org/?mlat="&amp;MID(A539,1,9)&amp;"&amp;mlon="&amp;MID(B539,1,8)&amp;"#map=18/"&amp;MID(A539,1,9)&amp;"/"&amp;MID(B539,1,8)</f>
        <v>https://www.openstreetmap.org/?mlat=53.088113&amp;mlon=8.930574#map=18/53.088113/8.930574</v>
      </c>
      <c r="M539" s="9" t="str">
        <f aca="false">"https://opentopomap.org/#marker=17/"&amp;MID(A539,1,9)&amp;"/"&amp;MID(B539,1,8)</f>
        <v>https://opentopomap.org/#marker=17/53.088113/8.930574</v>
      </c>
    </row>
    <row r="540" customFormat="false" ht="14.15" hidden="false" customHeight="true" outlineLevel="0" collapsed="false">
      <c r="A540" s="8" t="s">
        <v>2548</v>
      </c>
      <c r="B540" s="8" t="s">
        <v>2549</v>
      </c>
      <c r="C540" s="15" t="s">
        <v>2550</v>
      </c>
      <c r="D540" s="9" t="str">
        <f aca="false">"Rockwinkel am Achterdiek "&amp;F540</f>
        <v>Rockwinkel am Achterdiek 28</v>
      </c>
      <c r="E540" s="9" t="str">
        <f aca="false">G540&amp;", "&amp;H540&amp;", "&amp;I540</f>
        <v>Tesch, J. H., Gärtner</v>
      </c>
      <c r="F540" s="16" t="n">
        <v>28</v>
      </c>
      <c r="G540" s="9" t="s">
        <v>2551</v>
      </c>
      <c r="H540" s="9" t="s">
        <v>570</v>
      </c>
      <c r="I540" s="9" t="s">
        <v>236</v>
      </c>
      <c r="J540" s="9"/>
      <c r="K540" s="8" t="s">
        <v>2552</v>
      </c>
      <c r="L540" s="9" t="str">
        <f aca="false">"https://www.openstreetmap.org/?mlat="&amp;MID(A540,1,9)&amp;"&amp;mlon="&amp;MID(B540,1,8)&amp;"#map=18/"&amp;MID(A540,1,9)&amp;"/"&amp;MID(B540,1,8)</f>
        <v>https://www.openstreetmap.org/?mlat=53.095699&amp;mlon=8.896924#map=18/53.095699/8.896924</v>
      </c>
      <c r="M540" s="9" t="str">
        <f aca="false">"https://opentopomap.org/#marker=17/"&amp;MID(A540,1,9)&amp;"/"&amp;MID(B540,1,8)</f>
        <v>https://opentopomap.org/#marker=17/53.095699/8.896924</v>
      </c>
    </row>
    <row r="541" customFormat="false" ht="14.15" hidden="false" customHeight="true" outlineLevel="0" collapsed="false">
      <c r="A541" s="8" t="s">
        <v>2063</v>
      </c>
      <c r="B541" s="8" t="s">
        <v>2064</v>
      </c>
      <c r="C541" s="15" t="s">
        <v>2065</v>
      </c>
      <c r="D541" s="9" t="str">
        <f aca="false">"Rockwinkel "&amp;F541</f>
        <v>Rockwinkel 100A</v>
      </c>
      <c r="E541" s="9" t="str">
        <f aca="false">G541&amp;", "&amp;H541&amp;", "&amp;I541</f>
        <v>Theye, Alex, Kaufmann</v>
      </c>
      <c r="F541" s="16" t="s">
        <v>2066</v>
      </c>
      <c r="G541" s="9" t="s">
        <v>2067</v>
      </c>
      <c r="H541" s="9" t="s">
        <v>2068</v>
      </c>
      <c r="I541" s="9" t="s">
        <v>912</v>
      </c>
      <c r="J541" s="9"/>
      <c r="K541" s="8" t="s">
        <v>2069</v>
      </c>
      <c r="L541" s="9" t="str">
        <f aca="false">"https://www.openstreetmap.org/?mlat="&amp;MID(A541,1,9)&amp;"&amp;mlon="&amp;MID(B541,1,8)&amp;"#map=18/"&amp;MID(A541,1,9)&amp;"/"&amp;MID(B541,1,8)</f>
        <v>https://www.openstreetmap.org/?mlat=53.091775&amp;mlon=8.932777#map=18/53.091775/8.932777</v>
      </c>
      <c r="M541" s="9" t="str">
        <f aca="false">"https://opentopomap.org/#marker=17/"&amp;MID(A541,1,9)&amp;"/"&amp;MID(B541,1,8)</f>
        <v>https://opentopomap.org/#marker=17/53.091775/8.932777</v>
      </c>
    </row>
    <row r="542" customFormat="false" ht="14.15" hidden="false" customHeight="true" outlineLevel="0" collapsed="false">
      <c r="A542" s="8" t="s">
        <v>185</v>
      </c>
      <c r="B542" s="8" t="s">
        <v>186</v>
      </c>
      <c r="C542" s="15" t="s">
        <v>187</v>
      </c>
      <c r="D542" s="9" t="str">
        <f aca="false">"Oberneuland "&amp;F542</f>
        <v>Oberneuland 8</v>
      </c>
      <c r="E542" s="9" t="str">
        <f aca="false">J542&amp;" "&amp;G542</f>
        <v>Oberneulander Geflügelzucht Theye &amp; Co.</v>
      </c>
      <c r="F542" s="16" t="n">
        <v>8</v>
      </c>
      <c r="G542" s="9" t="s">
        <v>191</v>
      </c>
      <c r="H542" s="9"/>
      <c r="I542" s="9"/>
      <c r="J542" s="9" t="s">
        <v>192</v>
      </c>
      <c r="K542" s="8" t="s">
        <v>190</v>
      </c>
      <c r="L542" s="9" t="str">
        <f aca="false">"https://www.openstreetmap.org/?mlat="&amp;MID(A542,1,9)&amp;"&amp;mlon="&amp;MID(B542,1,8)&amp;"#map=18/"&amp;MID(A542,1,9)&amp;"/"&amp;MID(B542,1,8)</f>
        <v>https://www.openstreetmap.org/?mlat=53.105036&amp;mlon=8.906157#map=18/53.105036/8.906157</v>
      </c>
      <c r="M542" s="9" t="str">
        <f aca="false">"https://opentopomap.org/#marker=17/"&amp;MID(A542,1,9)&amp;"/"&amp;MID(B542,1,8)</f>
        <v>https://opentopomap.org/#marker=17/53.105036/8.906157</v>
      </c>
    </row>
    <row r="543" customFormat="false" ht="14.15" hidden="false" customHeight="true" outlineLevel="0" collapsed="false">
      <c r="A543" s="8" t="s">
        <v>1473</v>
      </c>
      <c r="B543" s="8" t="s">
        <v>1470</v>
      </c>
      <c r="C543" s="15" t="s">
        <v>1474</v>
      </c>
      <c r="D543" s="9" t="str">
        <f aca="false">"Rockwinkel "&amp;F543</f>
        <v>Rockwinkel 51a</v>
      </c>
      <c r="E543" s="9" t="str">
        <f aca="false">G543&amp;", "&amp;H543&amp;", "&amp;I543</f>
        <v>Thiele, Friedr., Wwe.</v>
      </c>
      <c r="F543" s="16" t="s">
        <v>1475</v>
      </c>
      <c r="G543" s="9" t="s">
        <v>1478</v>
      </c>
      <c r="H543" s="9" t="s">
        <v>483</v>
      </c>
      <c r="I543" s="9" t="s">
        <v>91</v>
      </c>
      <c r="J543" s="9"/>
      <c r="K543" s="8" t="s">
        <v>1477</v>
      </c>
      <c r="L543" s="9" t="str">
        <f aca="false">"https://www.openstreetmap.org/?mlat="&amp;MID(A543,1,9)&amp;"&amp;mlon="&amp;MID(B543,1,8)&amp;"#map=18/"&amp;MID(A543,1,9)&amp;"/"&amp;MID(B543,1,8)</f>
        <v>https://www.openstreetmap.org/?mlat=53.08066&amp;mlon=8.94024#map=18/53.08066/8.94024</v>
      </c>
      <c r="M543" s="9" t="str">
        <f aca="false">"https://opentopomap.org/#marker=17/"&amp;MID(A543,1,9)&amp;"/"&amp;MID(B543,1,8)</f>
        <v>https://opentopomap.org/#marker=17/53.08066/8.94024</v>
      </c>
    </row>
    <row r="544" customFormat="false" ht="14.15" hidden="false" customHeight="true" outlineLevel="0" collapsed="false">
      <c r="A544" s="8" t="s">
        <v>1497</v>
      </c>
      <c r="B544" s="8" t="s">
        <v>1498</v>
      </c>
      <c r="C544" s="15" t="s">
        <v>1499</v>
      </c>
      <c r="D544" s="9" t="str">
        <f aca="false">"Rockwinkel "&amp;F544</f>
        <v>Rockwinkel 54</v>
      </c>
      <c r="E544" s="9" t="str">
        <f aca="false">G544&amp;", "&amp;H544&amp;", "&amp;I544</f>
        <v>Tiedemann, F. A. H., Landmann</v>
      </c>
      <c r="F544" s="16" t="n">
        <v>54</v>
      </c>
      <c r="G544" s="9" t="s">
        <v>1501</v>
      </c>
      <c r="H544" s="9" t="s">
        <v>1502</v>
      </c>
      <c r="I544" s="9" t="s">
        <v>164</v>
      </c>
      <c r="J544" s="9"/>
      <c r="K544" s="8" t="s">
        <v>1500</v>
      </c>
      <c r="L544" s="9" t="str">
        <f aca="false">"https://www.openstreetmap.org/?mlat="&amp;MID(A544,1,9)&amp;"&amp;mlon="&amp;MID(B544,1,8)&amp;"#map=18/"&amp;MID(A544,1,9)&amp;"/"&amp;MID(B544,1,8)</f>
        <v>https://www.openstreetmap.org/?mlat=53.08222&amp;mlon=8.945474#map=18/53.08222/8.945474</v>
      </c>
      <c r="M544" s="9" t="str">
        <f aca="false">"https://opentopomap.org/#marker=17/"&amp;MID(A544,1,9)&amp;"/"&amp;MID(B544,1,8)</f>
        <v>https://opentopomap.org/#marker=17/53.08222/8.945474</v>
      </c>
    </row>
    <row r="545" customFormat="false" ht="14.15" hidden="false" customHeight="true" outlineLevel="0" collapsed="false">
      <c r="A545" s="8" t="s">
        <v>1368</v>
      </c>
      <c r="B545" s="8" t="s">
        <v>1369</v>
      </c>
      <c r="C545" s="17" t="s">
        <v>1370</v>
      </c>
      <c r="D545" s="9" t="str">
        <f aca="false">"Rockwinkel "&amp;F545</f>
        <v>Rockwinkel 38</v>
      </c>
      <c r="E545" s="9" t="str">
        <f aca="false">G545&amp;", "&amp;H545&amp;", "&amp;I545</f>
        <v>Tietjen, Albert, Arbeiter</v>
      </c>
      <c r="F545" s="16" t="n">
        <v>38</v>
      </c>
      <c r="G545" s="9" t="s">
        <v>422</v>
      </c>
      <c r="H545" s="9" t="s">
        <v>269</v>
      </c>
      <c r="I545" s="9" t="s">
        <v>94</v>
      </c>
      <c r="J545" s="9"/>
      <c r="K545" s="8" t="s">
        <v>1373</v>
      </c>
      <c r="L545" s="9" t="str">
        <f aca="false">"https://www.openstreetmap.org/?mlat="&amp;MID(A545,1,9)&amp;"&amp;mlon="&amp;MID(B545,1,8)&amp;"#map=18/"&amp;MID(A545,1,9)&amp;"/"&amp;MID(B545,1,8)</f>
        <v>https://www.openstreetmap.org/?mlat=53.07091&amp;mlon=8.923836#map=18/53.07091/8.923836</v>
      </c>
      <c r="M545" s="9" t="str">
        <f aca="false">"https://opentopomap.org/#marker=17/"&amp;MID(A545,1,9)&amp;"/"&amp;MID(B545,1,8)</f>
        <v>https://opentopomap.org/#marker=17/53.07091/8.923836</v>
      </c>
    </row>
    <row r="546" customFormat="false" ht="14.15" hidden="false" customHeight="true" outlineLevel="0" collapsed="false">
      <c r="A546" s="8" t="s">
        <v>417</v>
      </c>
      <c r="B546" s="8" t="s">
        <v>418</v>
      </c>
      <c r="C546" s="15" t="s">
        <v>419</v>
      </c>
      <c r="D546" s="9" t="str">
        <f aca="false">"Oberneuland "&amp;F546</f>
        <v>Oberneuland 33</v>
      </c>
      <c r="E546" s="9" t="str">
        <f aca="false">G546&amp;", "&amp;H546&amp;", "&amp;I546</f>
        <v>Tietjen, Joh., Gärtner</v>
      </c>
      <c r="F546" s="16" t="n">
        <v>33</v>
      </c>
      <c r="G546" s="9" t="s">
        <v>422</v>
      </c>
      <c r="H546" s="9" t="s">
        <v>143</v>
      </c>
      <c r="I546" s="9" t="s">
        <v>236</v>
      </c>
      <c r="J546" s="9"/>
      <c r="K546" s="8" t="s">
        <v>421</v>
      </c>
      <c r="L546" s="9" t="str">
        <f aca="false">"https://www.openstreetmap.org/?mlat="&amp;MID(A546,1,9)&amp;"&amp;mlon="&amp;MID(B546,1,8)&amp;"#map=18/"&amp;MID(A546,1,9)&amp;"/"&amp;MID(B546,1,8)</f>
        <v>https://www.openstreetmap.org/?mlat=53.0962&amp;mlon=8.92921#map=18/53.0962/8.92921</v>
      </c>
      <c r="M546" s="9" t="str">
        <f aca="false">"https://opentopomap.org/#marker=17/"&amp;MID(A546,1,9)&amp;"/"&amp;MID(B546,1,8)</f>
        <v>https://opentopomap.org/#marker=17/53.0962/8.92921</v>
      </c>
    </row>
    <row r="547" customFormat="false" ht="14.15" hidden="false" customHeight="true" outlineLevel="0" collapsed="false">
      <c r="A547" s="8" t="s">
        <v>1442</v>
      </c>
      <c r="B547" s="8" t="s">
        <v>1443</v>
      </c>
      <c r="C547" s="15" t="s">
        <v>1444</v>
      </c>
      <c r="D547" s="9" t="str">
        <f aca="false">"Rockwinkel "&amp;F547</f>
        <v>Rockwinkel 46</v>
      </c>
      <c r="E547" s="9" t="str">
        <f aca="false">G547&amp;", "&amp;H547&amp;", "&amp;I547</f>
        <v>Tietjen, Joh., Wirt</v>
      </c>
      <c r="F547" s="16" t="n">
        <v>46</v>
      </c>
      <c r="G547" s="9" t="s">
        <v>422</v>
      </c>
      <c r="H547" s="9" t="s">
        <v>143</v>
      </c>
      <c r="I547" s="9" t="s">
        <v>217</v>
      </c>
      <c r="J547" s="9"/>
      <c r="K547" s="8" t="s">
        <v>1445</v>
      </c>
      <c r="L547" s="9" t="str">
        <f aca="false">"https://www.openstreetmap.org/?mlat="&amp;MID(A547,1,9)&amp;"&amp;mlon="&amp;MID(B547,1,8)&amp;"#map=18/"&amp;MID(A547,1,9)&amp;"/"&amp;MID(B547,1,8)</f>
        <v>https://www.openstreetmap.org/?mlat=53.078229&amp;mlon=8.940955#map=18/53.078229/8.940955</v>
      </c>
      <c r="M547" s="9" t="str">
        <f aca="false">"https://opentopomap.org/#marker=17/"&amp;MID(A547,1,9)&amp;"/"&amp;MID(B547,1,8)</f>
        <v>https://opentopomap.org/#marker=17/53.078229/8.940955</v>
      </c>
    </row>
    <row r="548" customFormat="false" ht="14.15" hidden="false" customHeight="true" outlineLevel="0" collapsed="false">
      <c r="A548" s="8" t="s">
        <v>1205</v>
      </c>
      <c r="B548" s="8" t="s">
        <v>1206</v>
      </c>
      <c r="C548" s="15" t="s">
        <v>1207</v>
      </c>
      <c r="D548" s="9" t="str">
        <f aca="false">"Rockwinkel "&amp;F548</f>
        <v>Rockwinkel 17a</v>
      </c>
      <c r="E548" s="9" t="str">
        <f aca="false">G548&amp;", "&amp;H548&amp;", "&amp;I548</f>
        <v>Tillery, F., Gärtner</v>
      </c>
      <c r="F548" s="16" t="s">
        <v>1208</v>
      </c>
      <c r="G548" s="9" t="s">
        <v>1209</v>
      </c>
      <c r="H548" s="9" t="s">
        <v>116</v>
      </c>
      <c r="I548" s="9" t="s">
        <v>236</v>
      </c>
      <c r="J548" s="9"/>
      <c r="K548" s="8" t="s">
        <v>1210</v>
      </c>
      <c r="L548" s="9" t="str">
        <f aca="false">"https://www.openstreetmap.org/?mlat="&amp;MID(A548,1,9)&amp;"&amp;mlon="&amp;MID(B548,1,8)&amp;"#map=18/"&amp;MID(A548,1,9)&amp;"/"&amp;MID(B548,1,8)</f>
        <v>https://www.openstreetmap.org/?mlat=53.084914&amp;mlon=8.931553#map=18/53.084914/8.931553</v>
      </c>
      <c r="M548" s="9" t="str">
        <f aca="false">"https://opentopomap.org/#marker=17/"&amp;MID(A548,1,9)&amp;"/"&amp;MID(B548,1,8)</f>
        <v>https://opentopomap.org/#marker=17/53.084914/8.931553</v>
      </c>
    </row>
    <row r="549" customFormat="false" ht="14.15" hidden="false" customHeight="true" outlineLevel="0" collapsed="false">
      <c r="A549" s="8" t="s">
        <v>2380</v>
      </c>
      <c r="B549" s="8" t="s">
        <v>2381</v>
      </c>
      <c r="C549" s="15" t="s">
        <v>2382</v>
      </c>
      <c r="D549" s="9" t="str">
        <f aca="false">"Rockwinkel "&amp;F549</f>
        <v>Rockwinkel 135a</v>
      </c>
      <c r="E549" s="9" t="str">
        <f aca="false">G549&amp;", "&amp;H549&amp;", "&amp;I549</f>
        <v>Tölken, Herm., Tischler</v>
      </c>
      <c r="F549" s="16" t="s">
        <v>2374</v>
      </c>
      <c r="G549" s="9" t="s">
        <v>2383</v>
      </c>
      <c r="H549" s="9" t="s">
        <v>409</v>
      </c>
      <c r="I549" s="9" t="s">
        <v>835</v>
      </c>
      <c r="J549" s="9"/>
      <c r="K549" s="8" t="s">
        <v>2384</v>
      </c>
      <c r="L549" s="9" t="str">
        <f aca="false">"https://www.openstreetmap.org/?mlat="&amp;MID(A549,1,9)&amp;"&amp;mlon="&amp;MID(B549,1,8)&amp;"#map=18/"&amp;MID(A549,1,9)&amp;"/"&amp;MID(B549,1,8)</f>
        <v>https://www.openstreetmap.org/?mlat=53.102375&amp;mlon=8.898384#map=18/53.102375/8.898384</v>
      </c>
      <c r="M549" s="9" t="str">
        <f aca="false">"https://opentopomap.org/#marker=17/"&amp;MID(A549,1,9)&amp;"/"&amp;MID(B549,1,8)</f>
        <v>https://opentopomap.org/#marker=17/53.102375/8.898384</v>
      </c>
    </row>
    <row r="550" customFormat="false" ht="14.15" hidden="false" customHeight="true" outlineLevel="0" collapsed="false">
      <c r="A550" s="8" t="s">
        <v>2380</v>
      </c>
      <c r="B550" s="8" t="s">
        <v>2381</v>
      </c>
      <c r="C550" s="15" t="s">
        <v>2382</v>
      </c>
      <c r="D550" s="9" t="str">
        <f aca="false">"Rockwinkel am Rüten "&amp;F550</f>
        <v>Rockwinkel am Rüten 39</v>
      </c>
      <c r="E550" s="9" t="str">
        <f aca="false">G550&amp;", "&amp;H550&amp;", "&amp;I550</f>
        <v>Tölken, Herm., Tischler</v>
      </c>
      <c r="F550" s="16" t="n">
        <v>39</v>
      </c>
      <c r="G550" s="9" t="s">
        <v>2383</v>
      </c>
      <c r="H550" s="9" t="s">
        <v>409</v>
      </c>
      <c r="I550" s="9" t="s">
        <v>835</v>
      </c>
      <c r="J550" s="9"/>
      <c r="K550" s="8" t="s">
        <v>2384</v>
      </c>
      <c r="L550" s="9" t="str">
        <f aca="false">"https://www.openstreetmap.org/?mlat="&amp;MID(A550,1,9)&amp;"&amp;mlon="&amp;MID(B550,1,8)&amp;"#map=18/"&amp;MID(A550,1,9)&amp;"/"&amp;MID(B550,1,8)</f>
        <v>https://www.openstreetmap.org/?mlat=53.102375&amp;mlon=8.898384#map=18/53.102375/8.898384</v>
      </c>
      <c r="M550" s="9" t="str">
        <f aca="false">"https://opentopomap.org/#marker=17/"&amp;MID(A550,1,9)&amp;"/"&amp;MID(B550,1,8)</f>
        <v>https://opentopomap.org/#marker=17/53.102375/8.898384</v>
      </c>
    </row>
    <row r="551" customFormat="false" ht="14.15" hidden="false" customHeight="true" outlineLevel="0" collapsed="false">
      <c r="A551" s="8" t="s">
        <v>2027</v>
      </c>
      <c r="B551" s="8" t="s">
        <v>2028</v>
      </c>
      <c r="C551" s="15" t="s">
        <v>2029</v>
      </c>
      <c r="D551" s="9" t="str">
        <f aca="false">"Rockwinkel "&amp;F551</f>
        <v>Rockwinkel 96</v>
      </c>
      <c r="E551" s="9" t="str">
        <f aca="false">G551&amp;", "&amp;I551</f>
        <v>Trümper, Ober-Postassistent</v>
      </c>
      <c r="F551" s="16" t="n">
        <v>96</v>
      </c>
      <c r="G551" s="9" t="s">
        <v>2037</v>
      </c>
      <c r="H551" s="9"/>
      <c r="I551" s="9" t="s">
        <v>2038</v>
      </c>
      <c r="J551" s="9"/>
      <c r="K551" s="8" t="s">
        <v>2031</v>
      </c>
      <c r="L551" s="9" t="str">
        <f aca="false">"https://www.openstreetmap.org/?mlat="&amp;MID(A551,1,9)&amp;"&amp;mlon="&amp;MID(B551,1,8)&amp;"#map=18/"&amp;MID(A551,1,9)&amp;"/"&amp;MID(B551,1,8)</f>
        <v>https://www.openstreetmap.org/?mlat=53.08861&amp;mlon=8.933#map=18/53.08861/8.933</v>
      </c>
      <c r="M551" s="9" t="str">
        <f aca="false">"https://opentopomap.org/#marker=17/"&amp;MID(A551,1,9)&amp;"/"&amp;MID(B551,1,8)</f>
        <v>https://opentopomap.org/#marker=17/53.08861/8.933</v>
      </c>
    </row>
    <row r="552" s="9" customFormat="true" ht="14.15" hidden="false" customHeight="true" outlineLevel="0" collapsed="false">
      <c r="A552" s="8" t="s">
        <v>225</v>
      </c>
      <c r="B552" s="8" t="s">
        <v>226</v>
      </c>
      <c r="C552" s="15" t="s">
        <v>221</v>
      </c>
      <c r="D552" s="9" t="str">
        <f aca="false">"Oberneuland "&amp;F552</f>
        <v>Oberneuland 12a</v>
      </c>
      <c r="E552" s="9" t="str">
        <f aca="false">G552</f>
        <v>unbewohnt</v>
      </c>
      <c r="F552" s="16" t="s">
        <v>227</v>
      </c>
      <c r="G552" s="9" t="s">
        <v>228</v>
      </c>
      <c r="K552" s="8" t="s">
        <v>229</v>
      </c>
      <c r="L552" s="9" t="str">
        <f aca="false">"https://www.openstreetmap.org/?mlat="&amp;MID(A552,1,9)&amp;"&amp;mlon="&amp;MID(B552,1,8)&amp;"#map=18/"&amp;MID(A552,1,9)&amp;"/"&amp;MID(B552,1,8)</f>
        <v>https://www.openstreetmap.org/?mlat=53.1049&amp;mlon=8.9115#map=18/53.1049/8.9115</v>
      </c>
      <c r="M552" s="9" t="str">
        <f aca="false">"https://opentopomap.org/#marker=17/"&amp;MID(A552,1,9)&amp;"/"&amp;MID(B552,1,8)</f>
        <v>https://opentopomap.org/#marker=17/53.1049/8.9115</v>
      </c>
      <c r="AMI552" s="0"/>
      <c r="AMJ552" s="0"/>
    </row>
    <row r="553" customFormat="false" ht="14.15" hidden="false" customHeight="true" outlineLevel="0" collapsed="false">
      <c r="A553" s="8" t="s">
        <v>977</v>
      </c>
      <c r="B553" s="8" t="s">
        <v>978</v>
      </c>
      <c r="C553" s="15" t="s">
        <v>979</v>
      </c>
      <c r="D553" s="9" t="str">
        <f aca="false">"Rockwinkel "&amp;F553</f>
        <v>Rockwinkel 3d</v>
      </c>
      <c r="E553" s="9" t="str">
        <f aca="false">G553</f>
        <v>unbewohnt</v>
      </c>
      <c r="F553" s="16" t="s">
        <v>980</v>
      </c>
      <c r="G553" s="9" t="s">
        <v>228</v>
      </c>
      <c r="H553" s="9"/>
      <c r="I553" s="9"/>
      <c r="J553" s="9" t="s">
        <v>151</v>
      </c>
      <c r="K553" s="8" t="s">
        <v>981</v>
      </c>
      <c r="L553" s="9" t="str">
        <f aca="false">"https://www.openstreetmap.org/?mlat="&amp;MID(A553,1,9)&amp;"&amp;mlon="&amp;MID(B553,1,8)&amp;"#map=18/"&amp;MID(A553,1,9)&amp;"/"&amp;MID(B553,1,8)</f>
        <v>https://www.openstreetmap.org/?mlat=53.096469&amp;mlon=8.911254#map=18/53.096469/8.911254</v>
      </c>
      <c r="M553" s="9" t="str">
        <f aca="false">"https://opentopomap.org/#marker=17/"&amp;MID(A553,1,9)&amp;"/"&amp;MID(B553,1,8)</f>
        <v>https://opentopomap.org/#marker=17/53.096469/8.911254</v>
      </c>
    </row>
    <row r="554" customFormat="false" ht="14.15" hidden="false" customHeight="true" outlineLevel="0" collapsed="false">
      <c r="D554" s="9" t="str">
        <f aca="false">"Rockwinkel "&amp;F554</f>
        <v>Rockwinkel 100B</v>
      </c>
      <c r="E554" s="9" t="str">
        <f aca="false">G554</f>
        <v>unbewohnt</v>
      </c>
      <c r="F554" s="16" t="s">
        <v>2070</v>
      </c>
      <c r="G554" s="9" t="s">
        <v>228</v>
      </c>
      <c r="H554" s="9"/>
      <c r="I554" s="9"/>
      <c r="J554" s="9"/>
    </row>
    <row r="555" customFormat="false" ht="14.15" hidden="false" customHeight="true" outlineLevel="0" collapsed="false">
      <c r="A555" s="8" t="s">
        <v>2413</v>
      </c>
      <c r="B555" s="8" t="s">
        <v>2414</v>
      </c>
      <c r="C555" s="15" t="s">
        <v>2415</v>
      </c>
      <c r="D555" s="9" t="str">
        <f aca="false">"Rockwinkel am Rüten "&amp;F555</f>
        <v>Rockwinkel am Rüten 13</v>
      </c>
      <c r="E555" s="9" t="str">
        <f aca="false">G555&amp;", "&amp;H555&amp;", "&amp;I555</f>
        <v>Viohl, J., Arbeiter</v>
      </c>
      <c r="F555" s="16" t="n">
        <v>13</v>
      </c>
      <c r="G555" s="9" t="s">
        <v>2573</v>
      </c>
      <c r="H555" s="9" t="s">
        <v>150</v>
      </c>
      <c r="I555" s="9" t="s">
        <v>94</v>
      </c>
      <c r="J555" s="9"/>
      <c r="K555" s="8" t="s">
        <v>2417</v>
      </c>
      <c r="L555" s="9" t="str">
        <f aca="false">"https://www.openstreetmap.org/?mlat="&amp;MID(A555,1,9)&amp;"&amp;mlon="&amp;MID(B555,1,8)&amp;"#map=18/"&amp;MID(A555,1,9)&amp;"/"&amp;MID(B555,1,8)</f>
        <v>https://www.openstreetmap.org/?mlat=53.100369&amp;mlon=8.897786#map=18/53.100369/8.897786</v>
      </c>
      <c r="M555" s="9" t="str">
        <f aca="false">"https://opentopomap.org/#marker=17/"&amp;MID(A555,1,9)&amp;"/"&amp;MID(B555,1,8)</f>
        <v>https://opentopomap.org/#marker=17/53.100369/8.897786</v>
      </c>
    </row>
    <row r="556" customFormat="false" ht="14.15" hidden="false" customHeight="true" outlineLevel="0" collapsed="false">
      <c r="A556" s="8" t="s">
        <v>1678</v>
      </c>
      <c r="B556" s="8" t="s">
        <v>1679</v>
      </c>
      <c r="C556" s="15" t="s">
        <v>1680</v>
      </c>
      <c r="D556" s="9" t="str">
        <f aca="false">"Rockwinkel "&amp;F556</f>
        <v>Rockwinkel 75</v>
      </c>
      <c r="E556" s="9" t="str">
        <f aca="false">G556&amp;", "&amp;H556&amp;", "&amp;I556</f>
        <v>Vogel, Dr., Konsulent des Volksvereins</v>
      </c>
      <c r="F556" s="16" t="n">
        <v>75</v>
      </c>
      <c r="G556" s="9" t="s">
        <v>1684</v>
      </c>
      <c r="H556" s="9" t="s">
        <v>1425</v>
      </c>
      <c r="I556" s="9" t="s">
        <v>1685</v>
      </c>
      <c r="J556" s="9"/>
      <c r="K556" s="8" t="s">
        <v>1683</v>
      </c>
      <c r="L556" s="9" t="str">
        <f aca="false">"https://www.openstreetmap.org/?mlat="&amp;MID(A556,1,9)&amp;"&amp;mlon="&amp;MID(B556,1,8)&amp;"#map=18/"&amp;MID(A556,1,9)&amp;"/"&amp;MID(B556,1,8)</f>
        <v>https://www.openstreetmap.org/?mlat=53.083478&amp;mlon=8.94135#map=18/53.083478/8.94135</v>
      </c>
      <c r="M556" s="9" t="str">
        <f aca="false">"https://opentopomap.org/#marker=17/"&amp;MID(A556,1,9)&amp;"/"&amp;MID(B556,1,8)</f>
        <v>https://opentopomap.org/#marker=17/53.083478/8.94135</v>
      </c>
    </row>
    <row r="557" customFormat="false" ht="14.15" hidden="false" customHeight="true" outlineLevel="0" collapsed="false">
      <c r="A557" s="8" t="s">
        <v>2530</v>
      </c>
      <c r="B557" s="8" t="s">
        <v>2531</v>
      </c>
      <c r="C557" s="15" t="s">
        <v>2532</v>
      </c>
      <c r="D557" s="9" t="str">
        <f aca="false">"Rockwinkel "&amp;F557</f>
        <v>Rockwinkel 149f</v>
      </c>
      <c r="E557" s="9" t="str">
        <f aca="false">G557&amp;", "&amp;H557&amp;", "&amp;I557</f>
        <v>Voigts, G. F., Wagenführer</v>
      </c>
      <c r="F557" s="16" t="s">
        <v>2533</v>
      </c>
      <c r="G557" s="9" t="s">
        <v>2534</v>
      </c>
      <c r="H557" s="9" t="s">
        <v>2033</v>
      </c>
      <c r="I557" s="9" t="s">
        <v>2535</v>
      </c>
      <c r="J557" s="9"/>
      <c r="K557" s="8" t="s">
        <v>2536</v>
      </c>
      <c r="L557" s="9" t="str">
        <f aca="false">"https://www.openstreetmap.org/?mlat="&amp;MID(A557,1,9)&amp;"&amp;mlon="&amp;MID(B557,1,8)&amp;"#map=18/"&amp;MID(A557,1,9)&amp;"/"&amp;MID(B557,1,8)</f>
        <v>https://www.openstreetmap.org/?mlat=53.099367&amp;mlon=8.900547#map=18/53.099367/8.900547</v>
      </c>
      <c r="M557" s="9" t="str">
        <f aca="false">"https://opentopomap.org/#marker=17/"&amp;MID(A557,1,9)&amp;"/"&amp;MID(B557,1,8)</f>
        <v>https://opentopomap.org/#marker=17/53.099367/8.900547</v>
      </c>
    </row>
    <row r="558" customFormat="false" ht="14.15" hidden="false" customHeight="true" outlineLevel="0" collapsed="false">
      <c r="A558" s="8" t="s">
        <v>238</v>
      </c>
      <c r="B558" s="8" t="s">
        <v>239</v>
      </c>
      <c r="C558" s="15" t="s">
        <v>240</v>
      </c>
      <c r="D558" s="9" t="str">
        <f aca="false">"Oberneuland "&amp;F558</f>
        <v>Oberneuland 13</v>
      </c>
      <c r="E558" s="9" t="str">
        <f aca="false">G558&amp;", "&amp;H558&amp;", "&amp;I558</f>
        <v>von Bremen, Lür, Landmann</v>
      </c>
      <c r="F558" s="16" t="n">
        <v>13</v>
      </c>
      <c r="G558" s="9" t="s">
        <v>245</v>
      </c>
      <c r="H558" s="9" t="s">
        <v>145</v>
      </c>
      <c r="I558" s="9" t="s">
        <v>164</v>
      </c>
      <c r="J558" s="9"/>
      <c r="K558" s="8" t="s">
        <v>244</v>
      </c>
      <c r="L558" s="9" t="str">
        <f aca="false">"https://www.openstreetmap.org/?mlat="&amp;MID(A558,1,9)&amp;"&amp;mlon="&amp;MID(B558,1,8)&amp;"#map=18/"&amp;MID(A558,1,9)&amp;"/"&amp;MID(B558,1,8)</f>
        <v>https://www.openstreetmap.org/?mlat=53.10325&amp;mlon=8.910045#map=18/53.10325/8.910045</v>
      </c>
      <c r="M558" s="9" t="str">
        <f aca="false">"https://opentopomap.org/#marker=17/"&amp;MID(A558,1,9)&amp;"/"&amp;MID(B558,1,8)</f>
        <v>https://opentopomap.org/#marker=17/53.10325/8.910045</v>
      </c>
    </row>
    <row r="559" customFormat="false" ht="14.15" hidden="false" customHeight="true" outlineLevel="0" collapsed="false">
      <c r="A559" s="8" t="s">
        <v>428</v>
      </c>
      <c r="B559" s="8" t="s">
        <v>429</v>
      </c>
      <c r="C559" s="15" t="s">
        <v>430</v>
      </c>
      <c r="D559" s="9" t="str">
        <f aca="false">"Oberneuland "&amp;F559</f>
        <v>Oberneuland 35</v>
      </c>
      <c r="E559" s="9" t="str">
        <f aca="false">G559&amp;", "&amp;H559&amp;", "&amp;I559</f>
        <v>von Landyk Schut, Albertus, Wwe.</v>
      </c>
      <c r="F559" s="16" t="n">
        <v>35</v>
      </c>
      <c r="G559" s="9" t="s">
        <v>431</v>
      </c>
      <c r="H559" s="9" t="s">
        <v>432</v>
      </c>
      <c r="I559" s="9" t="s">
        <v>91</v>
      </c>
      <c r="J559" s="9"/>
      <c r="K559" s="8" t="s">
        <v>433</v>
      </c>
      <c r="L559" s="9" t="str">
        <f aca="false">"https://www.openstreetmap.org/?mlat="&amp;MID(A559,1,9)&amp;"&amp;mlon="&amp;MID(B559,1,8)&amp;"#map=18/"&amp;MID(A559,1,9)&amp;"/"&amp;MID(B559,1,8)</f>
        <v>https://www.openstreetmap.org/?mlat=53.094959&amp;mlon=8.931146#map=18/53.094959/8.931146</v>
      </c>
      <c r="M559" s="9" t="str">
        <f aca="false">"https://opentopomap.org/#marker=17/"&amp;MID(A559,1,9)&amp;"/"&amp;MID(B559,1,8)</f>
        <v>https://opentopomap.org/#marker=17/53.094959/8.931146</v>
      </c>
    </row>
    <row r="560" customFormat="false" ht="14.15" hidden="false" customHeight="true" outlineLevel="0" collapsed="false">
      <c r="A560" s="8" t="s">
        <v>206</v>
      </c>
      <c r="B560" s="8" t="s">
        <v>207</v>
      </c>
      <c r="C560" s="15" t="s">
        <v>208</v>
      </c>
      <c r="D560" s="9" t="str">
        <f aca="false">"Oberneuland "&amp;F560</f>
        <v>Oberneuland 10</v>
      </c>
      <c r="E560" s="9" t="str">
        <f aca="false">G560&amp;", "&amp;H560&amp;", "&amp;I560</f>
        <v>von Seggern, Georg, Landmann</v>
      </c>
      <c r="F560" s="16" t="n">
        <v>10</v>
      </c>
      <c r="G560" s="9" t="s">
        <v>209</v>
      </c>
      <c r="H560" s="9" t="s">
        <v>210</v>
      </c>
      <c r="I560" s="9" t="s">
        <v>164</v>
      </c>
      <c r="J560" s="9"/>
      <c r="K560" s="8" t="s">
        <v>211</v>
      </c>
      <c r="L560" s="9" t="str">
        <f aca="false">"https://www.openstreetmap.org/?mlat="&amp;MID(A560,1,9)&amp;"&amp;mlon="&amp;MID(B560,1,8)&amp;"#map=18/"&amp;MID(A560,1,9)&amp;"/"&amp;MID(B560,1,8)</f>
        <v>https://www.openstreetmap.org/?mlat=53.103854&amp;mlon=8.908301#map=18/53.103854/8.908301</v>
      </c>
      <c r="M560" s="9" t="str">
        <f aca="false">"https://opentopomap.org/#marker=17/"&amp;MID(A560,1,9)&amp;"/"&amp;MID(B560,1,8)</f>
        <v>https://opentopomap.org/#marker=17/53.103854/8.908301</v>
      </c>
    </row>
    <row r="561" customFormat="false" ht="14.15" hidden="false" customHeight="true" outlineLevel="0" collapsed="false">
      <c r="A561" s="8" t="s">
        <v>1967</v>
      </c>
      <c r="B561" s="8" t="s">
        <v>1968</v>
      </c>
      <c r="C561" s="15" t="s">
        <v>1969</v>
      </c>
      <c r="D561" s="9" t="str">
        <f aca="false">"Rockwinkel "&amp;F561</f>
        <v>Rockwinkel 95</v>
      </c>
      <c r="E561" s="9" t="str">
        <f aca="false">G561&amp;", "&amp;H561&amp;", "&amp;I561</f>
        <v>Wagschal, A. C., Wwe.</v>
      </c>
      <c r="F561" s="16" t="n">
        <v>95</v>
      </c>
      <c r="G561" s="9" t="s">
        <v>463</v>
      </c>
      <c r="H561" s="9" t="s">
        <v>1973</v>
      </c>
      <c r="I561" s="9" t="s">
        <v>91</v>
      </c>
      <c r="J561" s="9"/>
      <c r="K561" s="8" t="s">
        <v>1972</v>
      </c>
      <c r="L561" s="9" t="str">
        <f aca="false">"https://www.openstreetmap.org/?mlat="&amp;MID(A561,1,9)&amp;"&amp;mlon="&amp;MID(B561,1,8)&amp;"#map=18/"&amp;MID(A561,1,9)&amp;"/"&amp;MID(B561,1,8)</f>
        <v>https://www.openstreetmap.org/?mlat=53.090644&amp;mlon=8.934479#map=18/53.090644/8.934479</v>
      </c>
      <c r="M561" s="9" t="str">
        <f aca="false">"https://opentopomap.org/#marker=17/"&amp;MID(A561,1,9)&amp;"/"&amp;MID(B561,1,8)</f>
        <v>https://opentopomap.org/#marker=17/53.090644/8.934479</v>
      </c>
    </row>
    <row r="562" customFormat="false" ht="14.15" hidden="false" customHeight="true" outlineLevel="0" collapsed="false">
      <c r="A562" s="8" t="s">
        <v>470</v>
      </c>
      <c r="B562" s="8" t="s">
        <v>471</v>
      </c>
      <c r="C562" s="15" t="s">
        <v>472</v>
      </c>
      <c r="D562" s="9" t="str">
        <f aca="false">"Oberneuland "&amp;F562</f>
        <v>Oberneuland 40</v>
      </c>
      <c r="E562" s="9" t="str">
        <f aca="false">G562&amp;", "&amp;H562&amp;", "&amp;I562</f>
        <v>Wagschal, C. A., Landmann</v>
      </c>
      <c r="F562" s="16" t="n">
        <v>40</v>
      </c>
      <c r="G562" s="9" t="s">
        <v>463</v>
      </c>
      <c r="H562" s="9" t="s">
        <v>473</v>
      </c>
      <c r="I562" s="9" t="s">
        <v>164</v>
      </c>
      <c r="J562" s="9"/>
      <c r="K562" s="8" t="s">
        <v>474</v>
      </c>
      <c r="L562" s="9" t="str">
        <f aca="false">"https://www.openstreetmap.org/?mlat="&amp;MID(A562,1,9)&amp;"&amp;mlon="&amp;MID(B562,1,8)&amp;"#map=18/"&amp;MID(A562,1,9)&amp;"/"&amp;MID(B562,1,8)</f>
        <v>https://www.openstreetmap.org/?mlat=53.10256&amp;mlon=8.94701#map=18/53.10256/8.94701</v>
      </c>
      <c r="M562" s="9" t="str">
        <f aca="false">"https://opentopomap.org/#marker=17/"&amp;MID(A562,1,9)&amp;"/"&amp;MID(B562,1,8)</f>
        <v>https://opentopomap.org/#marker=17/53.10256/8.94701</v>
      </c>
    </row>
    <row r="563" customFormat="false" ht="14.15" hidden="false" customHeight="true" outlineLevel="0" collapsed="false">
      <c r="A563" s="8" t="s">
        <v>459</v>
      </c>
      <c r="B563" s="8" t="s">
        <v>460</v>
      </c>
      <c r="C563" s="15" t="s">
        <v>461</v>
      </c>
      <c r="D563" s="9" t="str">
        <f aca="false">"Oberneuland "&amp;F563</f>
        <v>Oberneuland 38b</v>
      </c>
      <c r="E563" s="9" t="str">
        <f aca="false">G563&amp;", "&amp;H563&amp;", "&amp;I563</f>
        <v>Wagschal, Carl, Arbeiter</v>
      </c>
      <c r="F563" s="16" t="s">
        <v>462</v>
      </c>
      <c r="G563" s="9" t="s">
        <v>463</v>
      </c>
      <c r="H563" s="9" t="s">
        <v>235</v>
      </c>
      <c r="I563" s="9" t="s">
        <v>94</v>
      </c>
      <c r="J563" s="9"/>
      <c r="K563" s="8" t="s">
        <v>464</v>
      </c>
      <c r="L563" s="9" t="str">
        <f aca="false">"https://www.openstreetmap.org/?mlat="&amp;MID(A563,1,9)&amp;"&amp;mlon="&amp;MID(B563,1,8)&amp;"#map=18/"&amp;MID(A563,1,9)&amp;"/"&amp;MID(B563,1,8)</f>
        <v>https://www.openstreetmap.org/?mlat=53.09473&amp;mlon=8.933028#map=18/53.09473/8.933028</v>
      </c>
      <c r="M563" s="9" t="str">
        <f aca="false">"https://opentopomap.org/#marker=17/"&amp;MID(A563,1,9)&amp;"/"&amp;MID(B563,1,8)</f>
        <v>https://opentopomap.org/#marker=17/53.09473/8.933028</v>
      </c>
    </row>
    <row r="564" customFormat="false" ht="14.15" hidden="false" customHeight="true" outlineLevel="0" collapsed="false">
      <c r="A564" s="8" t="s">
        <v>1727</v>
      </c>
      <c r="B564" s="8" t="s">
        <v>1728</v>
      </c>
      <c r="C564" s="15" t="s">
        <v>1729</v>
      </c>
      <c r="D564" s="9" t="str">
        <f aca="false">"Rockwinkel "&amp;F564</f>
        <v>Rockwinkel 82</v>
      </c>
      <c r="E564" s="9" t="str">
        <f aca="false">G564&amp;", "&amp;H564&amp;", "&amp;I564</f>
        <v>Wagschal, Gottfried, Arbeiter</v>
      </c>
      <c r="F564" s="16" t="n">
        <v>82</v>
      </c>
      <c r="G564" s="9" t="s">
        <v>463</v>
      </c>
      <c r="H564" s="9" t="s">
        <v>1730</v>
      </c>
      <c r="I564" s="9" t="s">
        <v>94</v>
      </c>
      <c r="J564" s="9"/>
      <c r="K564" s="8" t="s">
        <v>1731</v>
      </c>
      <c r="L564" s="9" t="str">
        <f aca="false">"https://www.openstreetmap.org/?mlat="&amp;MID(A564,1,9)&amp;"&amp;mlon="&amp;MID(B564,1,8)&amp;"#map=18/"&amp;MID(A564,1,9)&amp;"/"&amp;MID(B564,1,8)</f>
        <v>https://www.openstreetmap.org/?mlat=53.084658&amp;mlon=8.93971#map=18/53.084658/8.93971</v>
      </c>
      <c r="M564" s="9" t="str">
        <f aca="false">"https://opentopomap.org/#marker=17/"&amp;MID(A564,1,9)&amp;"/"&amp;MID(B564,1,8)</f>
        <v>https://opentopomap.org/#marker=17/53.084658/8.93971</v>
      </c>
    </row>
    <row r="565" customFormat="false" ht="14.15" hidden="false" customHeight="true" outlineLevel="0" collapsed="false">
      <c r="A565" s="8" t="s">
        <v>831</v>
      </c>
      <c r="B565" s="8" t="s">
        <v>832</v>
      </c>
      <c r="C565" s="15" t="s">
        <v>833</v>
      </c>
      <c r="D565" s="9" t="str">
        <f aca="false">"Oberneuland "&amp;F565</f>
        <v>Oberneuland 87a</v>
      </c>
      <c r="E565" s="9" t="str">
        <f aca="false">G565&amp;", "&amp;H565&amp;", "&amp;I565</f>
        <v>Wagschal, H., Tischler</v>
      </c>
      <c r="F565" s="16" t="s">
        <v>834</v>
      </c>
      <c r="G565" s="9" t="s">
        <v>463</v>
      </c>
      <c r="H565" s="9" t="s">
        <v>109</v>
      </c>
      <c r="I565" s="9" t="s">
        <v>835</v>
      </c>
      <c r="J565" s="9"/>
      <c r="K565" s="8" t="s">
        <v>836</v>
      </c>
      <c r="L565" s="9" t="str">
        <f aca="false">"https://www.openstreetmap.org/?mlat="&amp;MID(A565,1,9)&amp;"&amp;mlon="&amp;MID(B565,1,8)&amp;"#map=18/"&amp;MID(A565,1,9)&amp;"/"&amp;MID(B565,1,8)</f>
        <v>https://www.openstreetmap.org/?mlat=53.09636&amp;mlon=8.94776#map=18/53.09636/8.94776</v>
      </c>
      <c r="M565" s="9" t="str">
        <f aca="false">"https://opentopomap.org/#marker=17/"&amp;MID(A565,1,9)&amp;"/"&amp;MID(B565,1,8)</f>
        <v>https://opentopomap.org/#marker=17/53.09636/8.94776</v>
      </c>
    </row>
    <row r="566" customFormat="false" ht="14.15" hidden="false" customHeight="true" outlineLevel="0" collapsed="false">
      <c r="A566" s="8" t="s">
        <v>1416</v>
      </c>
      <c r="B566" s="8" t="s">
        <v>1417</v>
      </c>
      <c r="C566" s="15" t="s">
        <v>1418</v>
      </c>
      <c r="D566" s="9" t="str">
        <f aca="false">"Rockwinkel "&amp;F566</f>
        <v>Rockwinkel 42a</v>
      </c>
      <c r="E566" s="9" t="str">
        <f aca="false">G566&amp;", "&amp;H566&amp;", "&amp;I566</f>
        <v>Wagschal, Heinr., Arbeiter</v>
      </c>
      <c r="F566" s="16" t="s">
        <v>1419</v>
      </c>
      <c r="G566" s="9" t="s">
        <v>463</v>
      </c>
      <c r="H566" s="9" t="s">
        <v>102</v>
      </c>
      <c r="I566" s="9" t="s">
        <v>94</v>
      </c>
      <c r="J566" s="9"/>
      <c r="K566" s="8" t="s">
        <v>1420</v>
      </c>
      <c r="L566" s="9" t="str">
        <f aca="false">"https://www.openstreetmap.org/?mlat="&amp;MID(A566,1,9)&amp;"&amp;mlon="&amp;MID(B566,1,8)&amp;"#map=18/"&amp;MID(A566,1,9)&amp;"/"&amp;MID(B566,1,8)</f>
        <v>https://www.openstreetmap.org/?mlat=53.077743&amp;mlon=8.942347#map=18/53.077743/8.942347</v>
      </c>
      <c r="M566" s="9" t="str">
        <f aca="false">"https://opentopomap.org/#marker=17/"&amp;MID(A566,1,9)&amp;"/"&amp;MID(B566,1,8)</f>
        <v>https://opentopomap.org/#marker=17/53.077743/8.942347</v>
      </c>
    </row>
    <row r="567" customFormat="false" ht="14.15" hidden="false" customHeight="true" outlineLevel="0" collapsed="false">
      <c r="A567" s="8" t="s">
        <v>2465</v>
      </c>
      <c r="B567" s="8" t="s">
        <v>2466</v>
      </c>
      <c r="C567" s="15" t="s">
        <v>2467</v>
      </c>
      <c r="D567" s="9" t="str">
        <f aca="false">"Rockwinkel "&amp;F567</f>
        <v>Rockwinkel 145d</v>
      </c>
      <c r="E567" s="9" t="str">
        <f aca="false">G567&amp;", "&amp;H567&amp;", "&amp;I567</f>
        <v>Wagschal, Heinr. W., Arbeiter</v>
      </c>
      <c r="F567" s="16" t="s">
        <v>2468</v>
      </c>
      <c r="G567" s="9" t="s">
        <v>463</v>
      </c>
      <c r="H567" s="9" t="s">
        <v>2469</v>
      </c>
      <c r="I567" s="9" t="s">
        <v>94</v>
      </c>
      <c r="J567" s="9"/>
      <c r="K567" s="8" t="s">
        <v>2470</v>
      </c>
      <c r="L567" s="9" t="str">
        <f aca="false">"https://www.openstreetmap.org/?mlat="&amp;MID(A567,1,9)&amp;"&amp;mlon="&amp;MID(B567,1,8)&amp;"#map=18/"&amp;MID(A567,1,9)&amp;"/"&amp;MID(B567,1,8)</f>
        <v>https://www.openstreetmap.org/?mlat=53.097986&amp;mlon=8.899198#map=18/53.097986/8.899198</v>
      </c>
      <c r="M567" s="9" t="str">
        <f aca="false">"https://opentopomap.org/#marker=17/"&amp;MID(A567,1,9)&amp;"/"&amp;MID(B567,1,8)</f>
        <v>https://opentopomap.org/#marker=17/53.097986/8.899198</v>
      </c>
    </row>
    <row r="568" customFormat="false" ht="14.15" hidden="false" customHeight="true" outlineLevel="0" collapsed="false">
      <c r="A568" s="8" t="s">
        <v>2402</v>
      </c>
      <c r="B568" s="8" t="s">
        <v>2403</v>
      </c>
      <c r="C568" s="15" t="s">
        <v>2404</v>
      </c>
      <c r="D568" s="9" t="str">
        <f aca="false">"Rockwinkel am Rüten "&amp;F568</f>
        <v>Rockwinkel am Rüten 23</v>
      </c>
      <c r="E568" s="9" t="str">
        <f aca="false">G568&amp;", "&amp;H568&amp;", "&amp;I568</f>
        <v>Wagschal, Herm., Arbeiter</v>
      </c>
      <c r="F568" s="16" t="n">
        <v>23</v>
      </c>
      <c r="G568" s="9" t="s">
        <v>463</v>
      </c>
      <c r="H568" s="9" t="s">
        <v>409</v>
      </c>
      <c r="I568" s="9" t="s">
        <v>94</v>
      </c>
      <c r="J568" s="9"/>
      <c r="K568" s="8" t="s">
        <v>2405</v>
      </c>
      <c r="L568" s="9" t="str">
        <f aca="false">"https://www.openstreetmap.org/?mlat="&amp;MID(A568,1,9)&amp;"&amp;mlon="&amp;MID(B568,1,8)&amp;"#map=18/"&amp;MID(A568,1,9)&amp;"/"&amp;MID(B568,1,8)</f>
        <v>https://www.openstreetmap.org/?mlat=53.101271&amp;mlon=8.897968#map=18/53.101271/8.897968</v>
      </c>
      <c r="M568" s="9" t="str">
        <f aca="false">"https://opentopomap.org/#marker=17/"&amp;MID(A568,1,9)&amp;"/"&amp;MID(B568,1,8)</f>
        <v>https://opentopomap.org/#marker=17/53.101271/8.897968</v>
      </c>
    </row>
    <row r="569" customFormat="false" ht="14.15" hidden="false" customHeight="true" outlineLevel="0" collapsed="false">
      <c r="A569" s="8" t="s">
        <v>1967</v>
      </c>
      <c r="B569" s="8" t="s">
        <v>1968</v>
      </c>
      <c r="C569" s="15" t="s">
        <v>1969</v>
      </c>
      <c r="D569" s="9" t="str">
        <f aca="false">"Rockwinkel "&amp;F569</f>
        <v>Rockwinkel 95</v>
      </c>
      <c r="E569" s="9" t="str">
        <f aca="false">G569&amp;", "&amp;H569&amp;", "&amp;I569</f>
        <v>Wagschal, Jacob, Stellmacher</v>
      </c>
      <c r="F569" s="16" t="n">
        <v>95</v>
      </c>
      <c r="G569" s="9" t="s">
        <v>463</v>
      </c>
      <c r="H569" s="9" t="s">
        <v>1974</v>
      </c>
      <c r="I569" s="9" t="s">
        <v>1342</v>
      </c>
      <c r="J569" s="9"/>
      <c r="K569" s="8" t="s">
        <v>1972</v>
      </c>
      <c r="L569" s="9" t="str">
        <f aca="false">"https://www.openstreetmap.org/?mlat="&amp;MID(A569,1,9)&amp;"&amp;mlon="&amp;MID(B569,1,8)&amp;"#map=18/"&amp;MID(A569,1,9)&amp;"/"&amp;MID(B569,1,8)</f>
        <v>https://www.openstreetmap.org/?mlat=53.090644&amp;mlon=8.934479#map=18/53.090644/8.934479</v>
      </c>
      <c r="M569" s="9" t="str">
        <f aca="false">"https://opentopomap.org/#marker=17/"&amp;MID(A569,1,9)&amp;"/"&amp;MID(B569,1,8)</f>
        <v>https://opentopomap.org/#marker=17/53.090644/8.934479</v>
      </c>
    </row>
    <row r="570" customFormat="false" ht="14.15" hidden="false" customHeight="true" outlineLevel="0" collapsed="false">
      <c r="A570" s="8" t="s">
        <v>1622</v>
      </c>
      <c r="B570" s="8" t="s">
        <v>1623</v>
      </c>
      <c r="C570" s="15" t="s">
        <v>1624</v>
      </c>
      <c r="D570" s="9" t="str">
        <f aca="false">"Rockwinkel "&amp;F570</f>
        <v>Rockwinkel 69</v>
      </c>
      <c r="E570" s="9" t="str">
        <f aca="false">G570&amp;", "&amp;H570&amp;", "&amp;I570</f>
        <v>Wagschal, Mart., Gemeindebote</v>
      </c>
      <c r="F570" s="16" t="n">
        <v>69</v>
      </c>
      <c r="G570" s="9" t="s">
        <v>463</v>
      </c>
      <c r="H570" s="9" t="s">
        <v>1625</v>
      </c>
      <c r="I570" s="9" t="s">
        <v>1626</v>
      </c>
      <c r="J570" s="9"/>
      <c r="K570" s="8" t="s">
        <v>1627</v>
      </c>
      <c r="L570" s="9" t="str">
        <f aca="false">"https://www.openstreetmap.org/?mlat="&amp;MID(A570,1,9)&amp;"&amp;mlon="&amp;MID(B570,1,8)&amp;"#map=18/"&amp;MID(A570,1,9)&amp;"/"&amp;MID(B570,1,8)</f>
        <v>https://www.openstreetmap.org/?mlat=53.081816&amp;mlon=8.939936#map=18/53.081816/8.939936</v>
      </c>
      <c r="M570" s="9" t="str">
        <f aca="false">"https://opentopomap.org/#marker=17/"&amp;MID(A570,1,9)&amp;"/"&amp;MID(B570,1,8)</f>
        <v>https://opentopomap.org/#marker=17/53.081816/8.939936</v>
      </c>
    </row>
    <row r="571" customFormat="false" ht="14.15" hidden="false" customHeight="true" outlineLevel="0" collapsed="false">
      <c r="A571" s="8" t="s">
        <v>2361</v>
      </c>
      <c r="B571" s="8" t="s">
        <v>2362</v>
      </c>
      <c r="C571" s="15" t="s">
        <v>2363</v>
      </c>
      <c r="D571" s="9" t="str">
        <f aca="false">"Rockwinkel "&amp;F571</f>
        <v>Rockwinkel 134B</v>
      </c>
      <c r="E571" s="9" t="str">
        <f aca="false">G571&amp;", "&amp;H571&amp;", "&amp;I571</f>
        <v>Wagschal, Wöltje, Arbeiter</v>
      </c>
      <c r="F571" s="16" t="s">
        <v>2364</v>
      </c>
      <c r="G571" s="9" t="s">
        <v>463</v>
      </c>
      <c r="H571" s="9" t="s">
        <v>136</v>
      </c>
      <c r="I571" s="9" t="s">
        <v>94</v>
      </c>
      <c r="J571" s="9"/>
      <c r="K571" s="8" t="s">
        <v>2365</v>
      </c>
      <c r="L571" s="9" t="str">
        <f aca="false">"https://www.openstreetmap.org/?mlat="&amp;MID(A571,1,9)&amp;"&amp;mlon="&amp;MID(B571,1,8)&amp;"#map=18/"&amp;MID(A571,1,9)&amp;"/"&amp;MID(B571,1,8)</f>
        <v>https://www.openstreetmap.org/?mlat=53.10156&amp;mlon=8.90198#map=18/53.10156/8.90198</v>
      </c>
      <c r="M571" s="9" t="str">
        <f aca="false">"https://opentopomap.org/#marker=17/"&amp;MID(A571,1,9)&amp;"/"&amp;MID(B571,1,8)</f>
        <v>https://opentopomap.org/#marker=17/53.10156/8.90198</v>
      </c>
    </row>
    <row r="572" customFormat="false" ht="14.15" hidden="false" customHeight="true" outlineLevel="0" collapsed="false">
      <c r="A572" s="8" t="s">
        <v>1825</v>
      </c>
      <c r="B572" s="8" t="s">
        <v>1826</v>
      </c>
      <c r="C572" s="15" t="s">
        <v>1827</v>
      </c>
      <c r="D572" s="9" t="str">
        <f aca="false">"Rockwinkel "&amp;F572</f>
        <v>Rockwinkel 86</v>
      </c>
      <c r="E572" s="9" t="str">
        <f aca="false">G572&amp;", "&amp;H572&amp;", "&amp;J572</f>
        <v>Waldhausen, M., Landgut</v>
      </c>
      <c r="F572" s="16" t="n">
        <v>86</v>
      </c>
      <c r="G572" s="9" t="s">
        <v>1828</v>
      </c>
      <c r="H572" s="9" t="s">
        <v>1829</v>
      </c>
      <c r="I572" s="9"/>
      <c r="J572" s="9" t="s">
        <v>151</v>
      </c>
      <c r="K572" s="8" t="s">
        <v>1830</v>
      </c>
      <c r="L572" s="9" t="str">
        <f aca="false">"https://www.openstreetmap.org/?mlat="&amp;MID(A572,1,9)&amp;"&amp;mlon="&amp;MID(B572,1,8)&amp;"#map=18/"&amp;MID(A572,1,9)&amp;"/"&amp;MID(B572,1,8)</f>
        <v>https://www.openstreetmap.org/?mlat=53.085927&amp;mlon=8.938398#map=18/53.085927/8.938398</v>
      </c>
      <c r="M572" s="9" t="str">
        <f aca="false">"https://opentopomap.org/#marker=17/"&amp;MID(A572,1,9)&amp;"/"&amp;MID(B572,1,8)</f>
        <v>https://opentopomap.org/#marker=17/53.085927/8.938398</v>
      </c>
    </row>
    <row r="573" customFormat="false" ht="14.15" hidden="false" customHeight="true" outlineLevel="0" collapsed="false">
      <c r="A573" s="8" t="s">
        <v>702</v>
      </c>
      <c r="B573" s="8" t="s">
        <v>703</v>
      </c>
      <c r="C573" s="15" t="s">
        <v>704</v>
      </c>
      <c r="D573" s="9" t="str">
        <f aca="false">"Oberneuland "&amp;F573</f>
        <v>Oberneuland 67b</v>
      </c>
      <c r="E573" s="9" t="str">
        <f aca="false">G573&amp;", "&amp;H573&amp;", "&amp;I573</f>
        <v>Warfelmann, J. D., Arbeiter</v>
      </c>
      <c r="F573" s="16" t="s">
        <v>705</v>
      </c>
      <c r="G573" s="9" t="s">
        <v>706</v>
      </c>
      <c r="H573" s="9" t="s">
        <v>169</v>
      </c>
      <c r="I573" s="9" t="s">
        <v>94</v>
      </c>
      <c r="J573" s="9"/>
      <c r="K573" s="8" t="s">
        <v>707</v>
      </c>
      <c r="L573" s="9" t="str">
        <f aca="false">"https://www.openstreetmap.org/?mlat="&amp;MID(A573,1,9)&amp;"&amp;mlon="&amp;MID(B573,1,8)&amp;"#map=18/"&amp;MID(A573,1,9)&amp;"/"&amp;MID(B573,1,8)</f>
        <v>https://www.openstreetmap.org/?mlat=53.087374&amp;mlon=8.944026#map=18/53.087374/8.944026</v>
      </c>
      <c r="M573" s="9" t="str">
        <f aca="false">"https://opentopomap.org/#marker=17/"&amp;MID(A573,1,9)&amp;"/"&amp;MID(B573,1,8)</f>
        <v>https://opentopomap.org/#marker=17/53.087374/8.944026</v>
      </c>
    </row>
    <row r="574" customFormat="false" ht="14.15" hidden="false" customHeight="true" outlineLevel="0" collapsed="false">
      <c r="A574" s="8" t="s">
        <v>406</v>
      </c>
      <c r="B574" s="8" t="s">
        <v>407</v>
      </c>
      <c r="C574" s="15" t="s">
        <v>408</v>
      </c>
      <c r="D574" s="9" t="str">
        <f aca="false">"Oberneuland "&amp;F574</f>
        <v>Oberneuland 31</v>
      </c>
      <c r="E574" s="9" t="str">
        <f aca="false">G574&amp;", "&amp;H574</f>
        <v>Warnken, Geschwister</v>
      </c>
      <c r="F574" s="16" t="n">
        <v>31</v>
      </c>
      <c r="G574" s="9" t="s">
        <v>411</v>
      </c>
      <c r="H574" s="9" t="s">
        <v>412</v>
      </c>
      <c r="I574" s="9"/>
      <c r="J574" s="9"/>
      <c r="K574" s="8" t="s">
        <v>410</v>
      </c>
      <c r="L574" s="9" t="str">
        <f aca="false">"https://www.openstreetmap.org/?mlat="&amp;MID(A574,1,9)&amp;"&amp;mlon="&amp;MID(B574,1,8)&amp;"#map=18/"&amp;MID(A574,1,9)&amp;"/"&amp;MID(B574,1,8)</f>
        <v>https://www.openstreetmap.org/?mlat=53.096773&amp;mlon=8.928306#map=18/53.096773/8.928306</v>
      </c>
      <c r="M574" s="9" t="str">
        <f aca="false">"https://opentopomap.org/#marker=17/"&amp;MID(A574,1,9)&amp;"/"&amp;MID(B574,1,8)</f>
        <v>https://opentopomap.org/#marker=17/53.096773/8.928306</v>
      </c>
    </row>
    <row r="575" customFormat="false" ht="14.15" hidden="false" customHeight="true" outlineLevel="0" collapsed="false">
      <c r="A575" s="8" t="s">
        <v>1355</v>
      </c>
      <c r="B575" s="8" t="s">
        <v>1356</v>
      </c>
      <c r="C575" s="15" t="s">
        <v>1357</v>
      </c>
      <c r="D575" s="9" t="str">
        <f aca="false">"Rockwinkel "&amp;F575</f>
        <v>Rockwinkel 36</v>
      </c>
      <c r="E575" s="9" t="str">
        <f aca="false">G575&amp;", "&amp;H575&amp;", "&amp;I575</f>
        <v>Warnken, Joh., Arbeiter</v>
      </c>
      <c r="F575" s="16" t="n">
        <v>36</v>
      </c>
      <c r="G575" s="9" t="s">
        <v>411</v>
      </c>
      <c r="H575" s="9" t="s">
        <v>143</v>
      </c>
      <c r="I575" s="9" t="s">
        <v>94</v>
      </c>
      <c r="J575" s="9"/>
      <c r="K575" s="8" t="s">
        <v>1358</v>
      </c>
      <c r="L575" s="9" t="str">
        <f aca="false">"https://www.openstreetmap.org/?mlat="&amp;MID(A575,1,9)&amp;"&amp;mlon="&amp;MID(B575,1,8)&amp;"#map=18/"&amp;MID(A575,1,9)&amp;"/"&amp;MID(B575,1,8)</f>
        <v>https://www.openstreetmap.org/?mlat=53.07717&amp;mlon=8.93955#map=18/53.07717/8.93955</v>
      </c>
      <c r="M575" s="9" t="str">
        <f aca="false">"https://opentopomap.org/#marker=17/"&amp;MID(A575,1,9)&amp;"/"&amp;MID(B575,1,8)</f>
        <v>https://opentopomap.org/#marker=17/53.07717/8.93955</v>
      </c>
    </row>
    <row r="576" customFormat="false" ht="14.15" hidden="false" customHeight="true" outlineLevel="0" collapsed="false">
      <c r="A576" s="8" t="s">
        <v>2203</v>
      </c>
      <c r="B576" s="8" t="s">
        <v>2204</v>
      </c>
      <c r="C576" s="17" t="s">
        <v>2207</v>
      </c>
      <c r="D576" s="9" t="str">
        <f aca="false">"Rockwinkel "&amp;F576</f>
        <v>Rockwinkel 116</v>
      </c>
      <c r="E576" s="9" t="str">
        <f aca="false">G576&amp;", "&amp;H576&amp;", "&amp;I576</f>
        <v>Wedemeyer, Aug., Landmann</v>
      </c>
      <c r="F576" s="16" t="n">
        <v>116</v>
      </c>
      <c r="G576" s="9" t="s">
        <v>2208</v>
      </c>
      <c r="H576" s="9" t="s">
        <v>533</v>
      </c>
      <c r="I576" s="9" t="s">
        <v>164</v>
      </c>
      <c r="J576" s="9"/>
      <c r="K576" s="8" t="s">
        <v>2206</v>
      </c>
      <c r="L576" s="9" t="str">
        <f aca="false">"https://www.openstreetmap.org/?mlat="&amp;MID(A576,1,9)&amp;"&amp;mlon="&amp;MID(B576,1,8)&amp;"#map=18/"&amp;MID(A576,1,9)&amp;"/"&amp;MID(B576,1,8)</f>
        <v>https://www.openstreetmap.org/?mlat=53.102416&amp;mlon=8.910033#map=18/53.102416/8.910033</v>
      </c>
      <c r="M576" s="9" t="str">
        <f aca="false">"https://opentopomap.org/#marker=17/"&amp;MID(A576,1,9)&amp;"/"&amp;MID(B576,1,8)</f>
        <v>https://opentopomap.org/#marker=17/53.102416/8.910033</v>
      </c>
    </row>
    <row r="577" customFormat="false" ht="14.15" hidden="false" customHeight="true" outlineLevel="0" collapsed="false">
      <c r="A577" s="8" t="s">
        <v>2203</v>
      </c>
      <c r="B577" s="8" t="s">
        <v>2204</v>
      </c>
      <c r="C577" s="17" t="s">
        <v>2207</v>
      </c>
      <c r="D577" s="9" t="str">
        <f aca="false">"Rockwinkel "&amp;F577</f>
        <v>Rockwinkel 116</v>
      </c>
      <c r="E577" s="9" t="str">
        <f aca="false">G577&amp;", "&amp;H577&amp;", "&amp;I577</f>
        <v>Wedemeyer, H., Landmann</v>
      </c>
      <c r="F577" s="16" t="n">
        <v>116</v>
      </c>
      <c r="G577" s="9" t="s">
        <v>2208</v>
      </c>
      <c r="H577" s="9" t="s">
        <v>109</v>
      </c>
      <c r="I577" s="9" t="s">
        <v>164</v>
      </c>
      <c r="J577" s="9"/>
      <c r="K577" s="8" t="s">
        <v>2206</v>
      </c>
      <c r="L577" s="9" t="str">
        <f aca="false">"https://www.openstreetmap.org/?mlat="&amp;MID(A577,1,9)&amp;"&amp;mlon="&amp;MID(B577,1,8)&amp;"#map=18/"&amp;MID(A577,1,9)&amp;"/"&amp;MID(B577,1,8)</f>
        <v>https://www.openstreetmap.org/?mlat=53.102416&amp;mlon=8.910033#map=18/53.102416/8.910033</v>
      </c>
      <c r="M577" s="9" t="str">
        <f aca="false">"https://opentopomap.org/#marker=17/"&amp;MID(A577,1,9)&amp;"/"&amp;MID(B577,1,8)</f>
        <v>https://opentopomap.org/#marker=17/53.102416/8.910033</v>
      </c>
    </row>
    <row r="578" customFormat="false" ht="14.15" hidden="false" customHeight="true" outlineLevel="0" collapsed="false">
      <c r="A578" s="8" t="s">
        <v>607</v>
      </c>
      <c r="B578" s="8" t="s">
        <v>608</v>
      </c>
      <c r="C578" s="15" t="s">
        <v>609</v>
      </c>
      <c r="D578" s="9" t="str">
        <f aca="false">"Oberneuland "&amp;F578</f>
        <v>Oberneuland 53a</v>
      </c>
      <c r="E578" s="9" t="str">
        <f aca="false">G578&amp;", "&amp;H578&amp;", "&amp;I578</f>
        <v>Wencke, Heinr., Arbeiter</v>
      </c>
      <c r="F578" s="16" t="s">
        <v>610</v>
      </c>
      <c r="G578" s="9" t="s">
        <v>611</v>
      </c>
      <c r="H578" s="9" t="s">
        <v>102</v>
      </c>
      <c r="I578" s="9" t="s">
        <v>94</v>
      </c>
      <c r="J578" s="9"/>
      <c r="K578" s="8" t="s">
        <v>612</v>
      </c>
      <c r="L578" s="9" t="str">
        <f aca="false">"https://www.openstreetmap.org/?mlat="&amp;MID(A578,1,9)&amp;"&amp;mlon="&amp;MID(B578,1,8)&amp;"#map=18/"&amp;MID(A578,1,9)&amp;"/"&amp;MID(B578,1,8)</f>
        <v>https://www.openstreetmap.org/?mlat=53.091188&amp;mlon=8.939414#map=18/53.091188/8.939414</v>
      </c>
      <c r="M578" s="9" t="str">
        <f aca="false">"https://opentopomap.org/#marker=17/"&amp;MID(A578,1,9)&amp;"/"&amp;MID(B578,1,8)</f>
        <v>https://opentopomap.org/#marker=17/53.091188/8.939414</v>
      </c>
    </row>
    <row r="579" customFormat="false" ht="14.15" hidden="false" customHeight="true" outlineLevel="0" collapsed="false">
      <c r="A579" s="8" t="s">
        <v>104</v>
      </c>
      <c r="B579" s="8" t="s">
        <v>105</v>
      </c>
      <c r="C579" s="15" t="s">
        <v>106</v>
      </c>
      <c r="D579" s="9" t="str">
        <f aca="false">"Oberneuland "&amp;F579</f>
        <v>Oberneuland 1b</v>
      </c>
      <c r="E579" s="9" t="str">
        <f aca="false">G579&amp;", "&amp;H579&amp;", "&amp;I579</f>
        <v>Wendt, H., Arbeiter</v>
      </c>
      <c r="F579" s="16" t="s">
        <v>107</v>
      </c>
      <c r="G579" s="9" t="s">
        <v>108</v>
      </c>
      <c r="H579" s="9" t="s">
        <v>109</v>
      </c>
      <c r="I579" s="9" t="s">
        <v>94</v>
      </c>
      <c r="J579" s="9"/>
      <c r="K579" s="8" t="s">
        <v>110</v>
      </c>
      <c r="L579" s="9" t="str">
        <f aca="false">"https://www.openstreetmap.org/?mlat="&amp;MID(A579,1,9)&amp;"&amp;mlon="&amp;MID(B579,1,8)&amp;"#map=18/"&amp;MID(A579,1,9)&amp;"/"&amp;MID(B579,1,8)</f>
        <v>https://www.openstreetmap.org/?mlat=53.105587&amp;mlon=8.902794#map=18/53.105587/8.902794</v>
      </c>
      <c r="M579" s="9" t="str">
        <f aca="false">"https://opentopomap.org/#marker=17/"&amp;MID(A579,1,9)&amp;"/"&amp;MID(B579,1,8)</f>
        <v>https://opentopomap.org/#marker=17/53.105587/8.902794</v>
      </c>
    </row>
    <row r="580" customFormat="false" ht="14.15" hidden="false" customHeight="true" outlineLevel="0" collapsed="false">
      <c r="A580" s="8" t="s">
        <v>951</v>
      </c>
      <c r="B580" s="8" t="s">
        <v>952</v>
      </c>
      <c r="C580" s="15" t="s">
        <v>953</v>
      </c>
      <c r="D580" s="9" t="str">
        <f aca="false">"Rockwinkel "&amp;F580</f>
        <v>Rockwinkel 2</v>
      </c>
      <c r="E580" s="9" t="str">
        <f aca="false">G580&amp;", "&amp;H580&amp;", "&amp;I580</f>
        <v>Westhoff, Th., Wwe.</v>
      </c>
      <c r="F580" s="16" t="n">
        <v>2</v>
      </c>
      <c r="G580" s="9" t="s">
        <v>956</v>
      </c>
      <c r="H580" s="9" t="s">
        <v>957</v>
      </c>
      <c r="I580" s="9" t="s">
        <v>91</v>
      </c>
      <c r="J580" s="9"/>
      <c r="K580" s="8" t="s">
        <v>955</v>
      </c>
      <c r="L580" s="9" t="str">
        <f aca="false">"https://www.openstreetmap.org/?mlat="&amp;MID(A580,1,9)&amp;"&amp;mlon="&amp;MID(B580,1,8)&amp;"#map=18/"&amp;MID(A580,1,9)&amp;"/"&amp;MID(B580,1,8)</f>
        <v>https://www.openstreetmap.org/?mlat=53.097078&amp;mlon=8.909905#map=18/53.097078/8.909905</v>
      </c>
      <c r="M580" s="9" t="str">
        <f aca="false">"https://opentopomap.org/#marker=17/"&amp;MID(A580,1,9)&amp;"/"&amp;MID(B580,1,8)</f>
        <v>https://opentopomap.org/#marker=17/53.097078/8.909905</v>
      </c>
    </row>
    <row r="581" customFormat="false" ht="14.15" hidden="false" customHeight="true" outlineLevel="0" collapsed="false">
      <c r="A581" s="8" t="s">
        <v>944</v>
      </c>
      <c r="B581" s="8" t="s">
        <v>945</v>
      </c>
      <c r="C581" s="15" t="s">
        <v>946</v>
      </c>
      <c r="D581" s="9" t="str">
        <f aca="false">"Rockwinkel "&amp;F581</f>
        <v>Rockwinkel 1k</v>
      </c>
      <c r="E581" s="9" t="str">
        <f aca="false">G581&amp;", "&amp;H581&amp;", "&amp;I581</f>
        <v>Wetjen, H., Zimmermann</v>
      </c>
      <c r="F581" s="16" t="s">
        <v>947</v>
      </c>
      <c r="G581" s="9" t="s">
        <v>950</v>
      </c>
      <c r="H581" s="9" t="s">
        <v>109</v>
      </c>
      <c r="I581" s="9" t="s">
        <v>137</v>
      </c>
      <c r="J581" s="9"/>
      <c r="K581" s="8" t="s">
        <v>949</v>
      </c>
      <c r="L581" s="9" t="str">
        <f aca="false">"https://www.openstreetmap.org/?mlat="&amp;MID(A581,1,9)&amp;"&amp;mlon="&amp;MID(B581,1,8)&amp;"#map=18/"&amp;MID(A581,1,9)&amp;"/"&amp;MID(B581,1,8)</f>
        <v>https://www.openstreetmap.org/?mlat=53.098564&amp;mlon=8.904784#map=18/53.098564/8.904784</v>
      </c>
      <c r="M581" s="9" t="str">
        <f aca="false">"https://opentopomap.org/#marker=17/"&amp;MID(A581,1,9)&amp;"/"&amp;MID(B581,1,8)</f>
        <v>https://opentopomap.org/#marker=17/53.098564/8.904784</v>
      </c>
    </row>
    <row r="582" customFormat="false" ht="14.15" hidden="false" customHeight="true" outlineLevel="0" collapsed="false">
      <c r="A582" s="8" t="s">
        <v>82</v>
      </c>
      <c r="B582" s="8" t="s">
        <v>83</v>
      </c>
      <c r="C582" s="15" t="s">
        <v>84</v>
      </c>
      <c r="D582" s="9" t="str">
        <f aca="false">"Oberneuland "&amp;F582</f>
        <v>Oberneuland 1</v>
      </c>
      <c r="E582" s="9" t="str">
        <f aca="false">G582&amp;", "&amp;H582&amp;", "&amp;I582</f>
        <v>Wetzel, C., Arbeiter</v>
      </c>
      <c r="F582" s="16" t="n">
        <v>1</v>
      </c>
      <c r="G582" s="9" t="s">
        <v>92</v>
      </c>
      <c r="H582" s="9" t="s">
        <v>93</v>
      </c>
      <c r="I582" s="9" t="s">
        <v>94</v>
      </c>
      <c r="J582" s="9"/>
      <c r="K582" s="8" t="s">
        <v>88</v>
      </c>
      <c r="L582" s="9" t="str">
        <f aca="false">"https://www.openstreetmap.org/?mlat="&amp;MID(A582,1,9)&amp;"&amp;mlon="&amp;MID(B582,1,8)&amp;"#map=18/"&amp;MID(A582,1,9)&amp;"/"&amp;MID(B582,1,8)</f>
        <v>https://www.openstreetmap.org/?mlat=53.10648&amp;mlon=8.90111#map=18/53.10648/8.90111</v>
      </c>
      <c r="M582" s="9" t="str">
        <f aca="false">"https://opentopomap.org/#marker=17/"&amp;MID(A582,1,9)&amp;"/"&amp;MID(B582,1,8)</f>
        <v>https://opentopomap.org/#marker=17/53.10648/8.90111</v>
      </c>
    </row>
    <row r="583" customFormat="false" ht="14.15" hidden="false" customHeight="true" outlineLevel="0" collapsed="false">
      <c r="A583" s="8" t="s">
        <v>1935</v>
      </c>
      <c r="B583" s="8" t="s">
        <v>1936</v>
      </c>
      <c r="C583" s="15" t="s">
        <v>1937</v>
      </c>
      <c r="D583" s="9" t="str">
        <f aca="false">"Rockwinkel "&amp;F583</f>
        <v>Rockwinkel 92b</v>
      </c>
      <c r="E583" s="9" t="str">
        <f aca="false">G583&amp;", "&amp;H583&amp;", "&amp;I583</f>
        <v>Wienholz, Diedr., Lehrer</v>
      </c>
      <c r="F583" s="16" t="s">
        <v>1938</v>
      </c>
      <c r="G583" s="9" t="s">
        <v>1939</v>
      </c>
      <c r="H583" s="9" t="s">
        <v>96</v>
      </c>
      <c r="I583" s="9" t="s">
        <v>257</v>
      </c>
      <c r="J583" s="9"/>
      <c r="K583" s="8" t="s">
        <v>1940</v>
      </c>
      <c r="L583" s="9" t="str">
        <f aca="false">"https://www.openstreetmap.org/?mlat="&amp;MID(A583,1,9)&amp;"&amp;mlon="&amp;MID(B583,1,8)&amp;"#map=18/"&amp;MID(A583,1,9)&amp;"/"&amp;MID(B583,1,8)</f>
        <v>https://www.openstreetmap.org/?mlat=53.08982&amp;mlon=8.93563#map=18/53.08982/8.93563</v>
      </c>
      <c r="M583" s="9" t="str">
        <f aca="false">"https://opentopomap.org/#marker=17/"&amp;MID(A583,1,9)&amp;"/"&amp;MID(B583,1,8)</f>
        <v>https://opentopomap.org/#marker=17/53.08982/8.93563</v>
      </c>
    </row>
    <row r="584" customFormat="false" ht="14.15" hidden="false" customHeight="true" outlineLevel="0" collapsed="false">
      <c r="A584" s="8" t="s">
        <v>2496</v>
      </c>
      <c r="B584" s="8" t="s">
        <v>2497</v>
      </c>
      <c r="C584" s="15" t="s">
        <v>2498</v>
      </c>
      <c r="D584" s="9" t="str">
        <f aca="false">"Rockwinkel "&amp;F584</f>
        <v>Rockwinkel 148b</v>
      </c>
      <c r="E584" s="9" t="str">
        <f aca="false">G584&amp;", "&amp;H584&amp;", "&amp;I584</f>
        <v>Wiese, J. R., Gendarm a. D.</v>
      </c>
      <c r="F584" s="16" t="s">
        <v>2499</v>
      </c>
      <c r="G584" s="9" t="s">
        <v>2500</v>
      </c>
      <c r="H584" s="9" t="s">
        <v>2501</v>
      </c>
      <c r="I584" s="9" t="s">
        <v>2502</v>
      </c>
      <c r="J584" s="9"/>
      <c r="K584" s="8" t="s">
        <v>2503</v>
      </c>
      <c r="L584" s="9" t="str">
        <f aca="false">"https://www.openstreetmap.org/?mlat="&amp;MID(A584,1,9)&amp;"&amp;mlon="&amp;MID(B584,1,8)&amp;"#map=18/"&amp;MID(A584,1,9)&amp;"/"&amp;MID(B584,1,8)</f>
        <v>https://www.openstreetmap.org/?mlat=53.09948&amp;mlon=8.90092#map=18/53.09948/8.90092</v>
      </c>
      <c r="M584" s="9" t="str">
        <f aca="false">"https://opentopomap.org/#marker=17/"&amp;MID(A584,1,9)&amp;"/"&amp;MID(B584,1,8)</f>
        <v>https://opentopomap.org/#marker=17/53.09948/8.90092</v>
      </c>
    </row>
    <row r="585" customFormat="false" ht="14.15" hidden="false" customHeight="true" outlineLevel="0" collapsed="false">
      <c r="A585" s="8" t="s">
        <v>2051</v>
      </c>
      <c r="B585" s="8" t="s">
        <v>2052</v>
      </c>
      <c r="C585" s="15" t="s">
        <v>2053</v>
      </c>
      <c r="D585" s="9" t="str">
        <f aca="false">"Rockwinkel "&amp;F585</f>
        <v>Rockwinkel 99</v>
      </c>
      <c r="E585" s="9" t="str">
        <f aca="false">G585&amp;", "&amp;H585&amp;", "&amp;I585</f>
        <v>Wiesenhaver, Karl, Wwe.</v>
      </c>
      <c r="F585" s="16" t="n">
        <v>99</v>
      </c>
      <c r="G585" s="9" t="s">
        <v>2057</v>
      </c>
      <c r="H585" s="9" t="s">
        <v>2058</v>
      </c>
      <c r="I585" s="9" t="s">
        <v>91</v>
      </c>
      <c r="J585" s="9"/>
      <c r="K585" s="8" t="s">
        <v>2056</v>
      </c>
      <c r="L585" s="9" t="str">
        <f aca="false">"https://www.openstreetmap.org/?mlat="&amp;MID(A585,1,9)&amp;"&amp;mlon="&amp;MID(B585,1,8)&amp;"#map=18/"&amp;MID(A585,1,9)&amp;"/"&amp;MID(B585,1,8)</f>
        <v>https://www.openstreetmap.org/?mlat=53.09171&amp;mlon=8.93416#map=18/53.09171/8.93416</v>
      </c>
      <c r="M585" s="9" t="str">
        <f aca="false">"https://opentopomap.org/#marker=17/"&amp;MID(A585,1,9)&amp;"/"&amp;MID(B585,1,8)</f>
        <v>https://opentopomap.org/#marker=17/53.09171/8.93416</v>
      </c>
    </row>
    <row r="586" customFormat="false" ht="14.15" hidden="false" customHeight="true" outlineLevel="0" collapsed="false">
      <c r="A586" s="8" t="s">
        <v>1672</v>
      </c>
      <c r="B586" s="8" t="s">
        <v>1673</v>
      </c>
      <c r="C586" s="15" t="s">
        <v>1674</v>
      </c>
      <c r="D586" s="9" t="str">
        <f aca="false">"Rockwinkel "&amp;F586</f>
        <v>Rockwinkel 74e</v>
      </c>
      <c r="E586" s="9" t="str">
        <f aca="false">G586&amp;", "&amp;H586&amp;", "&amp;I586</f>
        <v>Wieters, Fr., Zimmermann</v>
      </c>
      <c r="F586" s="16" t="s">
        <v>1675</v>
      </c>
      <c r="G586" s="9" t="s">
        <v>1548</v>
      </c>
      <c r="H586" s="9" t="s">
        <v>130</v>
      </c>
      <c r="I586" s="9" t="s">
        <v>137</v>
      </c>
      <c r="J586" s="9"/>
      <c r="K586" s="8" t="s">
        <v>1676</v>
      </c>
      <c r="L586" s="9" t="str">
        <f aca="false">"https://www.openstreetmap.org/?mlat="&amp;MID(A586,1,9)&amp;"&amp;mlon="&amp;MID(B586,1,8)&amp;"#map=18/"&amp;MID(A586,1,9)&amp;"/"&amp;MID(B586,1,8)</f>
        <v>https://www.openstreetmap.org/?mlat=53.084077&amp;mlon=8.940052#map=18/53.084077/8.940052</v>
      </c>
      <c r="M586" s="9" t="str">
        <f aca="false">"https://opentopomap.org/#marker=17/"&amp;MID(A586,1,9)&amp;"/"&amp;MID(B586,1,8)</f>
        <v>https://opentopomap.org/#marker=17/53.084077/8.940052</v>
      </c>
    </row>
    <row r="587" customFormat="false" ht="14.15" hidden="false" customHeight="true" outlineLevel="0" collapsed="false">
      <c r="A587" s="8" t="s">
        <v>1754</v>
      </c>
      <c r="B587" s="8" t="s">
        <v>1755</v>
      </c>
      <c r="C587" s="15" t="s">
        <v>1756</v>
      </c>
      <c r="D587" s="9" t="str">
        <f aca="false">"Rockwinkel "&amp;F587</f>
        <v>Rockwinkel 82d</v>
      </c>
      <c r="E587" s="9" t="str">
        <f aca="false">G587&amp;", "&amp;H587&amp;", "&amp;I587</f>
        <v>Wieters, H., Arbeiter</v>
      </c>
      <c r="F587" s="16" t="s">
        <v>1757</v>
      </c>
      <c r="G587" s="9" t="s">
        <v>1548</v>
      </c>
      <c r="H587" s="9" t="s">
        <v>109</v>
      </c>
      <c r="I587" s="9" t="s">
        <v>94</v>
      </c>
      <c r="J587" s="9"/>
      <c r="K587" s="8" t="s">
        <v>1758</v>
      </c>
      <c r="L587" s="9" t="str">
        <f aca="false">"https://www.openstreetmap.org/?mlat="&amp;MID(A587,1,9)&amp;"&amp;mlon="&amp;MID(B587,1,8)&amp;"#map=18/"&amp;MID(A587,1,9)&amp;"/"&amp;MID(B587,1,8)</f>
        <v>https://www.openstreetmap.org/?mlat=53.083886&amp;mlon=8.937235#map=18/53.083886/8.937235</v>
      </c>
      <c r="M587" s="9" t="str">
        <f aca="false">"https://opentopomap.org/#marker=17/"&amp;MID(A587,1,9)&amp;"/"&amp;MID(B587,1,8)</f>
        <v>https://opentopomap.org/#marker=17/53.083886/8.937235</v>
      </c>
    </row>
    <row r="588" customFormat="false" ht="14.15" hidden="false" customHeight="true" outlineLevel="0" collapsed="false">
      <c r="A588" s="8" t="s">
        <v>1544</v>
      </c>
      <c r="B588" s="8" t="s">
        <v>1545</v>
      </c>
      <c r="C588" s="15" t="s">
        <v>1546</v>
      </c>
      <c r="D588" s="9" t="str">
        <f aca="false">"Rockwinkel "&amp;F588</f>
        <v>Rockwinkel 60c</v>
      </c>
      <c r="E588" s="9" t="str">
        <f aca="false">G588&amp;", "&amp;H588&amp;", "&amp;I588</f>
        <v>Wieters, Heinr., Arbeiter</v>
      </c>
      <c r="F588" s="16" t="s">
        <v>1547</v>
      </c>
      <c r="G588" s="9" t="s">
        <v>1548</v>
      </c>
      <c r="H588" s="9" t="s">
        <v>102</v>
      </c>
      <c r="I588" s="9" t="s">
        <v>94</v>
      </c>
      <c r="J588" s="9"/>
      <c r="K588" s="8" t="s">
        <v>1549</v>
      </c>
      <c r="L588" s="9" t="str">
        <f aca="false">"https://www.openstreetmap.org/?mlat="&amp;MID(A588,1,9)&amp;"&amp;mlon="&amp;MID(B588,1,8)&amp;"#map=18/"&amp;MID(A588,1,9)&amp;"/"&amp;MID(B588,1,8)</f>
        <v>https://www.openstreetmap.org/?mlat=53.0846&amp;mlon=8.94909#map=18/53.0846/8.94909</v>
      </c>
      <c r="M588" s="9" t="str">
        <f aca="false">"https://opentopomap.org/#marker=17/"&amp;MID(A588,1,9)&amp;"/"&amp;MID(B588,1,8)</f>
        <v>https://opentopomap.org/#marker=17/53.0846/8.94909</v>
      </c>
    </row>
    <row r="589" customFormat="false" ht="14.15" hidden="false" customHeight="true" outlineLevel="0" collapsed="false">
      <c r="A589" s="8" t="s">
        <v>333</v>
      </c>
      <c r="B589" s="8" t="s">
        <v>334</v>
      </c>
      <c r="C589" s="15" t="s">
        <v>335</v>
      </c>
      <c r="D589" s="9" t="str">
        <f aca="false">"Oberneuland "&amp;F589</f>
        <v>Oberneuland 24</v>
      </c>
      <c r="E589" s="9" t="str">
        <f aca="false">G589&amp;", "&amp;H589&amp;", "&amp;I589</f>
        <v>Wille, G., Schlachter</v>
      </c>
      <c r="F589" s="16" t="n">
        <v>24</v>
      </c>
      <c r="G589" s="9" t="s">
        <v>336</v>
      </c>
      <c r="H589" s="9" t="s">
        <v>197</v>
      </c>
      <c r="I589" s="9" t="s">
        <v>337</v>
      </c>
      <c r="J589" s="9"/>
      <c r="K589" s="8" t="s">
        <v>338</v>
      </c>
      <c r="L589" s="9" t="str">
        <f aca="false">"https://www.openstreetmap.org/?mlat="&amp;MID(A589,1,9)&amp;"&amp;mlon="&amp;MID(B589,1,8)&amp;"#map=18/"&amp;MID(A589,1,9)&amp;"/"&amp;MID(B589,1,8)</f>
        <v>https://www.openstreetmap.org/?mlat=53.099125&amp;mlon=8.922421#map=18/53.099125/8.922421</v>
      </c>
      <c r="M589" s="9" t="str">
        <f aca="false">"https://opentopomap.org/#marker=17/"&amp;MID(A589,1,9)&amp;"/"&amp;MID(B589,1,8)</f>
        <v>https://opentopomap.org/#marker=17/53.099125/8.922421</v>
      </c>
    </row>
    <row r="590" customFormat="false" ht="14.15" hidden="false" customHeight="true" outlineLevel="0" collapsed="false">
      <c r="A590" s="8" t="s">
        <v>1935</v>
      </c>
      <c r="B590" s="8" t="s">
        <v>1936</v>
      </c>
      <c r="C590" s="15" t="s">
        <v>1937</v>
      </c>
      <c r="D590" s="9" t="str">
        <f aca="false">"Rockwinkel "&amp;F590</f>
        <v>Rockwinkel 92b</v>
      </c>
      <c r="E590" s="9" t="str">
        <f aca="false">G590&amp;", "&amp;H590&amp;", "&amp;I590</f>
        <v>Willenbrock, Adolf, Wwe.</v>
      </c>
      <c r="F590" s="16" t="s">
        <v>1938</v>
      </c>
      <c r="G590" s="9" t="s">
        <v>1941</v>
      </c>
      <c r="H590" s="9" t="s">
        <v>1021</v>
      </c>
      <c r="I590" s="9" t="s">
        <v>91</v>
      </c>
      <c r="J590" s="9"/>
      <c r="K590" s="8" t="s">
        <v>1940</v>
      </c>
      <c r="L590" s="9" t="str">
        <f aca="false">"https://www.openstreetmap.org/?mlat="&amp;MID(A590,1,9)&amp;"&amp;mlon="&amp;MID(B590,1,8)&amp;"#map=18/"&amp;MID(A590,1,9)&amp;"/"&amp;MID(B590,1,8)</f>
        <v>https://www.openstreetmap.org/?mlat=53.08982&amp;mlon=8.93563#map=18/53.08982/8.93563</v>
      </c>
      <c r="M590" s="9" t="str">
        <f aca="false">"https://opentopomap.org/#marker=17/"&amp;MID(A590,1,9)&amp;"/"&amp;MID(B590,1,8)</f>
        <v>https://opentopomap.org/#marker=17/53.08982/8.93563</v>
      </c>
    </row>
    <row r="591" customFormat="false" ht="14.15" hidden="false" customHeight="true" outlineLevel="0" collapsed="false">
      <c r="A591" s="8" t="s">
        <v>2173</v>
      </c>
      <c r="B591" s="8" t="s">
        <v>2174</v>
      </c>
      <c r="C591" s="15" t="s">
        <v>2175</v>
      </c>
      <c r="D591" s="9" t="str">
        <f aca="false">"Rockwinkel "&amp;F591</f>
        <v>Rockwinkel 112</v>
      </c>
      <c r="E591" s="9" t="str">
        <f aca="false">G591&amp;", "&amp;H591&amp;", "&amp;I591</f>
        <v>Winnenbrock, W., Baumschulbesitzer</v>
      </c>
      <c r="F591" s="16" t="n">
        <v>112</v>
      </c>
      <c r="G591" s="9" t="s">
        <v>2178</v>
      </c>
      <c r="H591" s="9" t="s">
        <v>559</v>
      </c>
      <c r="I591" s="9" t="s">
        <v>2179</v>
      </c>
      <c r="J591" s="9"/>
      <c r="K591" s="8" t="s">
        <v>2177</v>
      </c>
      <c r="L591" s="9" t="str">
        <f aca="false">"https://www.openstreetmap.org/?mlat="&amp;MID(A591,1,9)&amp;"&amp;mlon="&amp;MID(B591,1,8)&amp;"#map=18/"&amp;MID(A591,1,9)&amp;"/"&amp;MID(B591,1,8)</f>
        <v>https://www.openstreetmap.org/?mlat=53.100063&amp;mlon=8.918326#map=18/53.100063/8.918326</v>
      </c>
      <c r="M591" s="9" t="str">
        <f aca="false">"https://opentopomap.org/#marker=17/"&amp;MID(A591,1,9)&amp;"/"&amp;MID(B591,1,8)</f>
        <v>https://opentopomap.org/#marker=17/53.100063/8.918326</v>
      </c>
    </row>
    <row r="592" customFormat="false" ht="14.15" hidden="false" customHeight="true" outlineLevel="0" collapsed="false">
      <c r="A592" s="8" t="s">
        <v>1076</v>
      </c>
      <c r="B592" s="8" t="s">
        <v>1077</v>
      </c>
      <c r="C592" s="15" t="s">
        <v>1078</v>
      </c>
      <c r="D592" s="9" t="str">
        <f aca="false">"Rockwinkel "&amp;F592</f>
        <v>Rockwinkel 7</v>
      </c>
      <c r="E592" s="9" t="str">
        <f aca="false">G592&amp;", "&amp;H592&amp;", "&amp;I592</f>
        <v>Wischhusen, Friedr., Landmann</v>
      </c>
      <c r="F592" s="16" t="n">
        <v>7</v>
      </c>
      <c r="G592" s="9" t="s">
        <v>1079</v>
      </c>
      <c r="H592" s="9" t="s">
        <v>483</v>
      </c>
      <c r="I592" s="9" t="s">
        <v>164</v>
      </c>
      <c r="J592" s="9"/>
      <c r="K592" s="8" t="s">
        <v>1080</v>
      </c>
      <c r="L592" s="9" t="str">
        <f aca="false">"https://www.openstreetmap.org/?mlat="&amp;MID(A592,1,9)&amp;"&amp;mlon="&amp;MID(B592,1,8)&amp;"#map=18/"&amp;MID(A592,1,9)&amp;"/"&amp;MID(B592,1,8)</f>
        <v>https://www.openstreetmap.org/?mlat=53.0911&amp;mlon=8.92162#map=18/53.0911/8.92162</v>
      </c>
      <c r="M592" s="9" t="str">
        <f aca="false">"https://opentopomap.org/#marker=17/"&amp;MID(A592,1,9)&amp;"/"&amp;MID(B592,1,8)</f>
        <v>https://opentopomap.org/#marker=17/53.0911/8.92162</v>
      </c>
    </row>
    <row r="593" customFormat="false" ht="14.15" hidden="false" customHeight="true" outlineLevel="0" collapsed="false">
      <c r="A593" s="8" t="s">
        <v>2092</v>
      </c>
      <c r="B593" s="8" t="s">
        <v>2093</v>
      </c>
      <c r="C593" s="15" t="s">
        <v>2094</v>
      </c>
      <c r="D593" s="9" t="str">
        <f aca="false">"Rockwinkel "&amp;F593</f>
        <v>Rockwinkel 105</v>
      </c>
      <c r="E593" s="9" t="str">
        <f aca="false">G593&amp;", "&amp;H593&amp;", "&amp;I593</f>
        <v>Wischhusen, H., Wwe.</v>
      </c>
      <c r="F593" s="16" t="n">
        <v>105</v>
      </c>
      <c r="G593" s="9" t="s">
        <v>1079</v>
      </c>
      <c r="H593" s="9" t="s">
        <v>109</v>
      </c>
      <c r="I593" s="9" t="s">
        <v>91</v>
      </c>
      <c r="J593" s="9"/>
      <c r="K593" s="8" t="s">
        <v>2095</v>
      </c>
      <c r="L593" s="9" t="str">
        <f aca="false">"https://www.openstreetmap.org/?mlat="&amp;MID(A593,1,9)&amp;"&amp;mlon="&amp;MID(B593,1,8)&amp;"#map=18/"&amp;MID(A593,1,9)&amp;"/"&amp;MID(B593,1,8)</f>
        <v>https://www.openstreetmap.org/?mlat=53.096138&amp;mlon=8.925955#map=18/53.096138/8.925955</v>
      </c>
      <c r="M593" s="9" t="str">
        <f aca="false">"https://opentopomap.org/#marker=17/"&amp;MID(A593,1,9)&amp;"/"&amp;MID(B593,1,8)</f>
        <v>https://opentopomap.org/#marker=17/53.096138/8.925955</v>
      </c>
    </row>
    <row r="594" customFormat="false" ht="14.15" hidden="false" customHeight="true" outlineLevel="0" collapsed="false">
      <c r="A594" s="8" t="s">
        <v>2429</v>
      </c>
      <c r="B594" s="8" t="s">
        <v>2430</v>
      </c>
      <c r="C594" s="15" t="s">
        <v>2431</v>
      </c>
      <c r="D594" s="9" t="str">
        <f aca="false">"Rockwinkel "&amp;F594</f>
        <v>Rockwinkel 143</v>
      </c>
      <c r="E594" s="9" t="str">
        <f aca="false">G594&amp;", "&amp;H594&amp;", "&amp;I594</f>
        <v>Wohlers, Herm., Wwe.</v>
      </c>
      <c r="F594" s="16" t="n">
        <v>143</v>
      </c>
      <c r="G594" s="9" t="s">
        <v>2435</v>
      </c>
      <c r="H594" s="9" t="s">
        <v>409</v>
      </c>
      <c r="I594" s="9" t="s">
        <v>91</v>
      </c>
      <c r="J594" s="9"/>
      <c r="K594" s="8" t="s">
        <v>2434</v>
      </c>
      <c r="L594" s="9" t="str">
        <f aca="false">"https://www.openstreetmap.org/?mlat="&amp;MID(A594,1,9)&amp;"&amp;mlon="&amp;MID(B594,1,8)&amp;"#map=18/"&amp;MID(A594,1,9)&amp;"/"&amp;MID(B594,1,8)</f>
        <v>https://www.openstreetmap.org/?mlat=53.098489&amp;mlon=8.897164#map=18/53.098489/8.897164</v>
      </c>
      <c r="M594" s="9" t="str">
        <f aca="false">"https://opentopomap.org/#marker=17/"&amp;MID(A594,1,9)&amp;"/"&amp;MID(B594,1,8)</f>
        <v>https://opentopomap.org/#marker=17/53.098489/8.897164</v>
      </c>
    </row>
    <row r="595" customFormat="false" ht="14.15" hidden="false" customHeight="true" outlineLevel="0" collapsed="false">
      <c r="A595" s="8" t="s">
        <v>82</v>
      </c>
      <c r="B595" s="8" t="s">
        <v>83</v>
      </c>
      <c r="C595" s="15" t="s">
        <v>84</v>
      </c>
      <c r="D595" s="9" t="str">
        <f aca="false">"Oberneuland "&amp;F595</f>
        <v>Oberneuland 1</v>
      </c>
      <c r="E595" s="9" t="str">
        <f aca="false">G595&amp;", "&amp;H595&amp;", "&amp;I595</f>
        <v>Woltemath, Diedr., Wwe.</v>
      </c>
      <c r="F595" s="16" t="n">
        <v>1</v>
      </c>
      <c r="G595" s="9" t="s">
        <v>95</v>
      </c>
      <c r="H595" s="9" t="s">
        <v>96</v>
      </c>
      <c r="I595" s="9" t="s">
        <v>91</v>
      </c>
      <c r="J595" s="9"/>
      <c r="K595" s="8" t="s">
        <v>88</v>
      </c>
      <c r="L595" s="9" t="str">
        <f aca="false">"https://www.openstreetmap.org/?mlat="&amp;MID(A595,1,9)&amp;"&amp;mlon="&amp;MID(B595,1,8)&amp;"#map=18/"&amp;MID(A595,1,9)&amp;"/"&amp;MID(B595,1,8)</f>
        <v>https://www.openstreetmap.org/?mlat=53.10648&amp;mlon=8.90111#map=18/53.10648/8.90111</v>
      </c>
      <c r="M595" s="9" t="str">
        <f aca="false">"https://opentopomap.org/#marker=17/"&amp;MID(A595,1,9)&amp;"/"&amp;MID(B595,1,8)</f>
        <v>https://opentopomap.org/#marker=17/53.10648/8.90111</v>
      </c>
    </row>
    <row r="596" customFormat="false" ht="14.15" hidden="false" customHeight="true" outlineLevel="0" collapsed="false">
      <c r="A596" s="8" t="s">
        <v>1813</v>
      </c>
      <c r="B596" s="8" t="s">
        <v>1814</v>
      </c>
      <c r="C596" s="15" t="s">
        <v>1818</v>
      </c>
      <c r="D596" s="9" t="str">
        <f aca="false">"Rockwinkel "&amp;F596</f>
        <v>Rockwinkel 85c</v>
      </c>
      <c r="E596" s="9" t="str">
        <f aca="false">G596&amp;", "&amp;H596&amp;", "&amp;I596</f>
        <v>Zacher, Heinr., Weichensteller</v>
      </c>
      <c r="F596" s="16" t="s">
        <v>1816</v>
      </c>
      <c r="G596" s="9" t="s">
        <v>1819</v>
      </c>
      <c r="H596" s="9" t="s">
        <v>102</v>
      </c>
      <c r="I596" s="9" t="s">
        <v>850</v>
      </c>
      <c r="J596" s="9"/>
      <c r="K596" s="8" t="s">
        <v>1817</v>
      </c>
      <c r="L596" s="9" t="str">
        <f aca="false">"https://www.openstreetmap.org/?mlat="&amp;MID(A596,1,9)&amp;"&amp;mlon="&amp;MID(B596,1,8)&amp;"#map=18/"&amp;MID(A596,1,9)&amp;"/"&amp;MID(B596,1,8)</f>
        <v>https://www.openstreetmap.org/?mlat=53.084671&amp;mlon=8.936813#map=18/53.084671/8.936813</v>
      </c>
      <c r="M596" s="9" t="str">
        <f aca="false">"https://opentopomap.org/#marker=17/"&amp;MID(A596,1,9)&amp;"/"&amp;MID(B596,1,8)</f>
        <v>https://opentopomap.org/#marker=17/53.084671/8.936813</v>
      </c>
    </row>
    <row r="597" customFormat="false" ht="14.15" hidden="false" customHeight="true" outlineLevel="0" collapsed="false">
      <c r="A597" s="8" t="s">
        <v>1857</v>
      </c>
      <c r="B597" s="8" t="s">
        <v>1858</v>
      </c>
      <c r="C597" s="15" t="s">
        <v>1859</v>
      </c>
      <c r="D597" s="9" t="str">
        <f aca="false">"Rockwinkel "&amp;F597</f>
        <v>Rockwinkel 89</v>
      </c>
      <c r="E597" s="9" t="str">
        <f aca="false">G597&amp;", "&amp;H597&amp;", "&amp;I597</f>
        <v>Zacher, Joh., Tischler</v>
      </c>
      <c r="F597" s="16" t="n">
        <v>89</v>
      </c>
      <c r="G597" s="9" t="s">
        <v>1819</v>
      </c>
      <c r="H597" s="9" t="s">
        <v>143</v>
      </c>
      <c r="I597" s="9" t="s">
        <v>835</v>
      </c>
      <c r="J597" s="9"/>
      <c r="K597" s="8" t="s">
        <v>1860</v>
      </c>
      <c r="L597" s="9" t="str">
        <f aca="false">"https://www.openstreetmap.org/?mlat="&amp;MID(A597,1,9)&amp;"&amp;mlon="&amp;MID(B597,1,8)&amp;"#map=18/"&amp;MID(A597,1,9)&amp;"/"&amp;MID(B597,1,8)</f>
        <v>https://www.openstreetmap.org/?mlat=53.08756&amp;mlon=8.93876#map=18/53.08756/8.93876</v>
      </c>
      <c r="M597" s="9" t="str">
        <f aca="false">"https://opentopomap.org/#marker=17/"&amp;MID(A597,1,9)&amp;"/"&amp;MID(B597,1,8)</f>
        <v>https://opentopomap.org/#marker=17/53.08756/8.93876</v>
      </c>
    </row>
    <row r="598" customFormat="false" ht="14.15" hidden="false" customHeight="true" outlineLevel="0" collapsed="false">
      <c r="A598" s="8" t="s">
        <v>1759</v>
      </c>
      <c r="B598" s="8" t="s">
        <v>1760</v>
      </c>
      <c r="C598" s="15" t="s">
        <v>1761</v>
      </c>
      <c r="D598" s="9" t="str">
        <f aca="false">"Rockwinkel "&amp;F598</f>
        <v>Rockwinkel 82D</v>
      </c>
      <c r="E598" s="9" t="str">
        <f aca="false">G598&amp;", "&amp;H598&amp;", "&amp;I598</f>
        <v>Zillmer, C. Fr., Landjäger</v>
      </c>
      <c r="F598" s="16" t="s">
        <v>1762</v>
      </c>
      <c r="G598" s="9" t="s">
        <v>1763</v>
      </c>
      <c r="H598" s="9" t="s">
        <v>1764</v>
      </c>
      <c r="I598" s="9" t="s">
        <v>1765</v>
      </c>
      <c r="J598" s="9"/>
      <c r="K598" s="8" t="s">
        <v>1766</v>
      </c>
      <c r="L598" s="9" t="str">
        <f aca="false">"https://www.openstreetmap.org/?mlat="&amp;MID(A598,1,9)&amp;"&amp;mlon="&amp;MID(B598,1,8)&amp;"#map=18/"&amp;MID(A598,1,9)&amp;"/"&amp;MID(B598,1,8)</f>
        <v>https://www.openstreetmap.org/?mlat=53.084449&amp;mlon=8.940386#map=18/53.084449/8.940386</v>
      </c>
      <c r="M598" s="9" t="str">
        <f aca="false">"https://opentopomap.org/#marker=17/"&amp;MID(A598,1,9)&amp;"/"&amp;MID(B598,1,8)</f>
        <v>https://opentopomap.org/#marker=17/53.084449/8.940386</v>
      </c>
    </row>
    <row r="599" customFormat="false" ht="14.15" hidden="false" customHeight="true" outlineLevel="0" collapsed="false">
      <c r="D599" s="9"/>
      <c r="E599" s="9"/>
      <c r="F599" s="9"/>
    </row>
    <row r="600" customFormat="false" ht="14.15" hidden="false" customHeight="true" outlineLevel="0" collapsed="false">
      <c r="D600" s="9"/>
      <c r="E600" s="9"/>
      <c r="F600" s="9"/>
    </row>
    <row r="601" customFormat="false" ht="14.15" hidden="false" customHeight="true" outlineLevel="0" collapsed="false">
      <c r="D601" s="9"/>
      <c r="E601" s="9"/>
      <c r="F601" s="9"/>
    </row>
    <row r="602" customFormat="false" ht="14.15" hidden="false" customHeight="true" outlineLevel="0" collapsed="false">
      <c r="D602" s="9"/>
      <c r="E602" s="9"/>
      <c r="F602" s="9"/>
    </row>
    <row r="603" customFormat="false" ht="14.15" hidden="false" customHeight="true" outlineLevel="0" collapsed="false">
      <c r="D603" s="9"/>
      <c r="E603" s="9"/>
      <c r="F603" s="9"/>
    </row>
    <row r="604" customFormat="false" ht="14.15" hidden="false" customHeight="true" outlineLevel="0" collapsed="false">
      <c r="D604" s="9"/>
      <c r="E604" s="9"/>
      <c r="F604" s="9"/>
    </row>
    <row r="605" customFormat="false" ht="14.15" hidden="false" customHeight="true" outlineLevel="0" collapsed="false">
      <c r="D605" s="9"/>
      <c r="E605" s="9"/>
      <c r="F605" s="9"/>
    </row>
  </sheetData>
  <autoFilter ref="A1:M598"/>
  <hyperlinks>
    <hyperlink ref="C2" r:id="rId2" location="marker=17/53.10060/8.90177" display="Apfelallee 6a"/>
    <hyperlink ref="C3" r:id="rId3" location="marker=17/53.09541/8.91388" display="Rockwinkeler Chaussee 111"/>
    <hyperlink ref="C4" r:id="rId4" location="marker=17/53.08393/8.90597" display="Achterdiek 136"/>
    <hyperlink ref="C5" r:id="rId5" location="marker=17/53.10319/8.91763" display="Oberneulander Landstraße 155"/>
    <hyperlink ref="C6" r:id="rId6" location="marker=17/53.12032/8.92411" display="Am Hollerdeich 51"/>
    <hyperlink ref="C7" r:id="rId7" location="marker=17/53.09044/8.93407" display="Rockwinkeler Chaussee 19"/>
    <hyperlink ref="C8" r:id="rId8" location="marker=17/53.08861/8.93300" display="Rockwinkeler Chaussee 42"/>
    <hyperlink ref="C9" r:id="rId9" location="marker=17/53.09718/8.91012" display="Rockwinkeler Chaussee 123"/>
    <hyperlink ref="C11" r:id="rId10" location="marker=17/53.08367/8.94918" display="Am Hodenberger Deich 25"/>
    <hyperlink ref="C12" r:id="rId11" location="marker=17/53.08873/8.94026" display="Oberneulander Landstraße 24"/>
    <hyperlink ref="C13" r:id="rId12" location="marker=17/53.08246/8.94906" display="Am Hodenberger Deich 20"/>
    <hyperlink ref="C14" r:id="rId13" location="marker=17/53.09687/8.92845" display="Oberneulander Landstraße 101"/>
    <hyperlink ref="C15" r:id="rId14" location="marker=17/53.10648/8.90111" display="Oberneulander Landstraße 216"/>
    <hyperlink ref="C16" r:id="rId15" location="marker=17/53.09475/8.93136" display="Oberneulander Landstraße 81"/>
    <hyperlink ref="C17" r:id="rId16" location="marker=17/53.08246/8.94906" display="Am Hodenberger Deich 20"/>
    <hyperlink ref="C18" r:id="rId17" location="marker=17/53.08873/8.94026" display="Oberneulander Landstraße 24"/>
    <hyperlink ref="C19" r:id="rId18" location="marker=17/53.10114/8.90546" display="Oberneulander Chaussee 58"/>
    <hyperlink ref="C20" r:id="rId19" location="marker=17/53.09733/8.92723" display="Oberneulander Landstraße 107"/>
    <hyperlink ref="C21" r:id="rId20" location="marker=17/53.08060/8.94024" display="Auf der Haide 3"/>
    <hyperlink ref="C22" r:id="rId21" location="marker=17/53.09395/8.94897" display="Hodenbergerstraße 60"/>
    <hyperlink ref="C23" r:id="rId22" location="marker=17/53.08977/8.95092" display="Am Hodenberger Deich 38"/>
    <hyperlink ref="C24" r:id="rId23" location="marker=17/53.08257/8.94010" display="Auf der Haide 20"/>
    <hyperlink ref="C25" r:id="rId24" location="marker=17/53.10351/8.94844" display="Auf der alten Waide 24"/>
    <hyperlink ref="C26" r:id="rId25" location="marker=17/53.09395/8.94897" display="Hodenbergerstraße 60"/>
    <hyperlink ref="C27" r:id="rId26" location="marker=17/53.09070/8.93496" display="Rockwinkeler Chaussee 13"/>
    <hyperlink ref="C28" r:id="rId27" location="marker=17/53.08951/8.93902" display="Oberneulander Landstraße 30"/>
    <hyperlink ref="C29" r:id="rId28" location="marker=17/53.07884/8.91161" display="Achterdiek 180"/>
    <hyperlink ref="C30" r:id="rId29" location="marker=17/53.07772/8.94224" display="Schevemoorer Landstraße 8"/>
    <hyperlink ref="C31" r:id="rId30" location="marker=17/53.08726/8.94431" display="Hodenbergerstraße 9"/>
    <hyperlink ref="C32" r:id="rId31" location="marker=17/53.08572/8.94058" display="Auf der Haide 54"/>
    <hyperlink ref="C33" r:id="rId32" location="marker=17/53.10742/8.95581" display="Am Hodenberger Deich 84"/>
    <hyperlink ref="C34" r:id="rId33" location="marker=17/53.09183/8.94733" display="Hodenbergerstraße 42"/>
    <hyperlink ref="C35" r:id="rId34" location="marker=17/53.091043/8.950635" display="Am Hodenberger Deich 42"/>
    <hyperlink ref="C36" r:id="rId35" location="marker=17/53.08726/8.94431" display="Hodenbergerstraße 9"/>
    <hyperlink ref="C37" r:id="rId36" location="marker=17/53.09070/8.93496" display="Rockwinkeler Chaussee 13"/>
    <hyperlink ref="C38" r:id="rId37" location="marker=17/53.09183/8.94733" display="Hodenbergerstraße 42"/>
    <hyperlink ref="C39" r:id="rId38" location="marker=17/53.07071/8.92386" display="Am Hallacker 52"/>
    <hyperlink ref="C40" r:id="rId39" location="marker=17/53.09122/8.95193" display="Am Hodenberger Deich 41"/>
    <hyperlink ref="C41" r:id="rId40" location="marker=17/53.10130/8.90605" display="Oberneulander Chaussee 64"/>
    <hyperlink ref="C42" r:id="rId41" location="marker=17/53.07868/8.94043" display="Rockwinkeler Landstraße 103"/>
    <hyperlink ref="C43" r:id="rId42" location="marker=17/53.07944/8.94064" display="Rockwinkeler Landstraße 90"/>
    <hyperlink ref="C44" r:id="rId43" location="marker=17/53.09481/8.94893" display="Hodenbergerstraße 62"/>
    <hyperlink ref="C45" r:id="rId44" location="marker=17/53.07944/8.94064" display="Rockwinkeler Landstraße 90"/>
    <hyperlink ref="C46" r:id="rId45" location="marker=17/53.10465/8.90193" display="An den Wühren 11"/>
    <hyperlink ref="C47" r:id="rId46" location="marker=17/53.08330/8.94756" display="Am Haiddamm 51"/>
    <hyperlink ref="C48" r:id="rId47" location="marker=17/53.10465/8.90193" display="An den Wühren 11"/>
    <hyperlink ref="C49" r:id="rId48" location="marker=17/53.08868/8.93690" display="Mühlenfeldstraße 23"/>
    <hyperlink ref="C50" r:id="rId49" location="marker=17/53.08687/8.94321" display="Hodenbergerstraße 1"/>
    <hyperlink ref="C51" r:id="rId50" location="marker=17/53.09945/8.92151" display="Oberneulander Landstraße 139"/>
    <hyperlink ref="C52" r:id="rId51" location="marker=17/53.10746/8.95561" display="Am Hodenberger Deich 85"/>
    <hyperlink ref="C53" r:id="rId52" location="marker=17/53.09160/8.93577" display="Oberneulander Landstraße 51"/>
    <hyperlink ref="C54" r:id="rId53" location="marker=17/53.10050/8.90225" display="Apfelallee 4"/>
    <hyperlink ref="C55" r:id="rId54" location="marker=17/53.09381/8.91461" display="Rockwinkeler Chaussee 106"/>
    <hyperlink ref="C56" r:id="rId55" location="marker=17/53.09302/8.91659" display="Rockwinkeler Chaussee 98"/>
    <hyperlink ref="C57" r:id="rId56" location="marker=17/53.10078/8.90401" display="Oberneulander Chaussee 44"/>
    <hyperlink ref="C58" r:id="rId57" location="marker=17/53.08301/8.94614" display="Am Haiddamm 43"/>
    <hyperlink ref="C59" r:id="rId58" location="marker=17/53.09677/8.95347" display="Am Hodenberger Deich 58"/>
    <hyperlink ref="C60" r:id="rId59" location="marker=17/53.10537/8.95000" display="Auf der alten Waide 30"/>
    <hyperlink ref="C61" r:id="rId60" location="marker=17/53.09874/8.94901" display="Hohenkampsweg 44"/>
    <hyperlink ref="C62" r:id="rId61" location="marker=17/53.08504/8.94149" display="Auf der Haide 46"/>
    <hyperlink ref="C63" r:id="rId62" location="marker=17/53.10320/8.90868" display="Oberneulander Landstraße 178"/>
    <hyperlink ref="C64" r:id="rId63" location="marker=17/53.10271/8.91019" display="Oberneulander Landstraße 170"/>
    <hyperlink ref="C65" r:id="rId64" location="marker=17/53.08301/8.94614" display="Am Haiddamm 43"/>
    <hyperlink ref="C66" r:id="rId65" location="marker=17/53.10294/8.92891" display="Oberneulander Landstraße 129"/>
    <hyperlink ref="C67" r:id="rId66" location="marker=17/53.10537/8.95000" display="Auf der alten Waide 30"/>
    <hyperlink ref="C68" r:id="rId67" location="marker=17/53.08395/8.93664" display="Mühlenweg 10"/>
    <hyperlink ref="C69" r:id="rId68" location="marker=17/53.08614/8.94521" display="Oberneulander Landstraße 11"/>
    <hyperlink ref="C70" r:id="rId69" location="marker=17/53.08614/8.94521" display="Oberneulander Landstraße 11"/>
    <hyperlink ref="C71" r:id="rId70" location="marker=17/53.09874/8.94901" display="Hohenkampsweg 44"/>
    <hyperlink ref="C72" r:id="rId71" location="marker=17/53.09990/8.90270" display="Oberneulander Chaussee 35"/>
    <hyperlink ref="C73" r:id="rId72" location="marker=17/53.08554/8.94121" display="Auf der Haide 52"/>
    <hyperlink ref="C74" r:id="rId73" location="marker=17/53.10181/8.89811" display="Am Rüten 31"/>
    <hyperlink ref="C75" r:id="rId74" location="marker=17/53.10181/8.89811" display="Am Rüten 31"/>
    <hyperlink ref="C76" r:id="rId75" location="marker=17/53.06141/8.92069" display="An der Kaemenade 2"/>
    <hyperlink ref="C77" r:id="rId76" location="marker=17/53.10486/8.90391" display="Oberneulander Landstraße 199"/>
    <hyperlink ref="C78" r:id="rId77" location="marker=17/53.10532/8.90225" display="Oberneulander Landstraße 206"/>
    <hyperlink ref="C79" r:id="rId78" location="marker=17/53.08958/8.93603" display="Mühlenfeldstraße 9"/>
    <hyperlink ref="C80" r:id="rId79" location="marker=17/53.08154/8.93992" display="Auf der Haide 12"/>
    <hyperlink ref="C81" r:id="rId80" location="marker=17/53.08701/8.94980" display="Am Hodenberger Deich 32"/>
    <hyperlink ref="C82" r:id="rId81" location="marker=17/53.09480/8.93127" display="Oberneulander Landstraße 83"/>
    <hyperlink ref="C83" r:id="rId82" location="marker=17/53.08701/8.94980" display="Am Hodenberger Deich 32"/>
    <hyperlink ref="C84" r:id="rId83" location="marker=17/53.07951/8.93855" display="Rockwinkeler Landstraße 89"/>
    <hyperlink ref="C85" r:id="rId84" location="marker=17/53.09918/8.91752" display="Oberneulander Landstraße 138"/>
    <hyperlink ref="C86" r:id="rId85" location="marker=17/53.09793/8.89925" display="Rockwinkeler Chaussee 158"/>
    <hyperlink ref="C87" r:id="rId86" location="marker=17/53.10201/8.89821" display="Am Rüten 33"/>
    <hyperlink ref="C88" r:id="rId87" location="marker=17/53.10201/8.89821" display="Am Rüten 33"/>
    <hyperlink ref="C90" r:id="rId88" location="marker=17/53.10201/8.89821" display="Am Rüten 33"/>
    <hyperlink ref="C91" r:id="rId89" location="marker=17/53.10009/8.91834" display="Oberneulander Landstraße 142"/>
    <hyperlink ref="C92" r:id="rId90" location="marker=17/53.07959/8.93846" display="Rockwinkeler Landstraße 87"/>
    <hyperlink ref="C93" r:id="rId91" location="marker=17/53.08208/8.93668" display="Rockwinkeler Landstraße 63"/>
    <hyperlink ref="C94" r:id="rId92" location="marker=17/53.09296/8.91767" display="Rockwinkeler Chaussee 93"/>
    <hyperlink ref="C95" r:id="rId93" location="marker=17/53.09302/8.91659" display="Rockwinkeler Chaussee 98"/>
    <hyperlink ref="C96" r:id="rId94" location="marker=17/53.07810/8.94398" display="Schevemoorer Landstraße 18"/>
    <hyperlink ref="D97" r:id="rId95" location="marker=17/53.06128/8.92194" display="Rockwinkel 39"/>
    <hyperlink ref="C98" r:id="rId96" location="marker=17/53.09302/8.91659" display="Rockwinkeler Chaussee 98"/>
    <hyperlink ref="C99" r:id="rId97" location="marker=17/53.09764/8.90632" display="Rockwinkeler Chaussee 134"/>
    <hyperlink ref="C100" r:id="rId98" location="marker=17/53.10177/8.89811" display="Am Rüten 29"/>
    <hyperlink ref="C101" r:id="rId99" location="marker=17/53.10177/8.89811" display="Am Rüten 29"/>
    <hyperlink ref="C102" r:id="rId100" location="marker=17/53.08321/8.94567" display="Am Haiddamm 39"/>
    <hyperlink ref="C103" r:id="rId101" location="marker=17/53.09138/8.94691" display="Hodenbergerstraße 40"/>
    <hyperlink ref="C104" r:id="rId102" location="marker=17/53.11780/8.93588" display="Am Hollerdeich 40"/>
    <hyperlink ref="C105" r:id="rId103" location="marker=17/53.09090/8.92730" display="Rockwinkeler Chaussee 57"/>
    <hyperlink ref="C106" r:id="rId104" location="marker=17/53.07987/8.93168" display="Rockwinkeler Landstraße 73"/>
    <hyperlink ref="C107" r:id="rId105" location="marker=17/53.08071/8.94024" display="Auf der Haide 7"/>
    <hyperlink ref="C108" r:id="rId106" location="marker=17/53.08910/8.93649" display="Mühlenfeldstraße 17"/>
    <hyperlink ref="C109" r:id="rId107" location="marker=17/53.09652/8.89637" display="Achterdiek 22"/>
    <hyperlink ref="C110" r:id="rId108" location="marker=17/53.09199/8.95051" display="Am Hodenberger Deich 45"/>
    <hyperlink ref="C111" r:id="rId109" location="marker=17/53.09208/8.93372" display="Oberneulander Landstraße 58"/>
    <hyperlink ref="C112" r:id="rId110" location="marker=17/53.10127/8.90261" display="Apfelallee 7"/>
    <hyperlink ref="C113" r:id="rId111" location="marker=17/53.09620/8.92590" display="Oberneulander Landstraße 102"/>
    <hyperlink ref="C114" r:id="rId112" location="marker=17/53.09620/8.92590" display="Oberneulander Landstraße 102"/>
    <hyperlink ref="C115" r:id="rId113" location="marker=17/53.07886/8.94035" display="Rockwinkeler Landstraße 97"/>
    <hyperlink ref="C116" r:id="rId114" location="marker=17/53.10127/8.90261" display="Apfelallee 7"/>
    <hyperlink ref="C117" r:id="rId115" location="marker=17/53.10310/8.94862" display="Auf der alten Waide 25"/>
    <hyperlink ref="C118" r:id="rId116" location="marker=17/53.08447/8.93982" display="Mühlenfeldstraße 65"/>
    <hyperlink ref="C119" r:id="rId117" location="marker=17/53.09857/8.89737" display="Oberneulander Chaussee 5"/>
    <hyperlink ref="C120" r:id="rId118" location="marker=17/53.09199/8.95051" display="Am Hodenberger Deich 45"/>
    <hyperlink ref="C121" r:id="rId119" location="marker=17/53.10300/8.92878" display="Oberneulander Landstraße 131"/>
    <hyperlink ref="C122" r:id="rId120" location="marker=17/53.09314/8.93153" display="Oberneulander Landstraße 70"/>
    <hyperlink ref="C123" r:id="rId121" location="marker=17/53.08208/8.93668" display="Rockwinkeler Landstraße 63"/>
    <hyperlink ref="C124" r:id="rId122" location="marker=17/53.10525/8.90303" display="Oberneulander Landstraße 205"/>
    <hyperlink ref="C125" r:id="rId123" location="marker=17/53.08687/8.94321" display="Hodenbergerstraße 1"/>
    <hyperlink ref="C126" r:id="rId124" location="marker=17/53.08502/8.94759" display="Am Grashof 12"/>
    <hyperlink ref="C127" r:id="rId125" location="marker=17/53.08437/8.93472" display="Rockwinkeler Landstraße 40"/>
    <hyperlink ref="C128" r:id="rId126" location="marker=17/53.08771/8.93837" display="Mühlenfeldstraße 34"/>
    <hyperlink ref="C129" r:id="rId127" location="marker=17/53.08362/8.94030" display="Mühlenfeldstraße 71"/>
    <hyperlink ref="C130" r:id="rId128" location="marker=17/53.09124/8.93713" display="Oberneulander Landstraße 43"/>
    <hyperlink ref="C131" r:id="rId129" location="marker=17/53.09083/8.93648" display="Rockwinkeler Chaussee 3"/>
    <hyperlink ref="C132" r:id="rId130" location="marker=17/53.09904/8.89905" display="Oberneulander Chaussee 13"/>
    <hyperlink ref="C133" r:id="rId131" location="marker=17/53.09415/8.93201" display="Oberneulander Landstraße 77"/>
    <hyperlink ref="C134" r:id="rId132" location="marker=17/53.09915/8.89968" display="Oberneulander Chaussee 19"/>
    <hyperlink ref="C135" r:id="rId133" location="marker=17/53.08670/8.93194" display="Rockwinkeler Landstraße 20"/>
    <hyperlink ref="C136" r:id="rId134" location="marker=17/53.10177/8.89811" display="Am Rüten 29"/>
    <hyperlink ref="C137" r:id="rId135" location="marker=17/53.09825/8.90540" display="Rockwinkeler Chaussee 142"/>
    <hyperlink ref="C138" r:id="rId136" location="marker=17/53.10119/8.90212" display="Apfelallee 12"/>
    <hyperlink ref="C139" r:id="rId137" location="marker=17/53.10117/8.90559" display="Oberneulander Chaussee 60"/>
    <hyperlink ref="C140" r:id="rId138" location="marker=17/53.10119/8.90590" display="Oberneulander Chaussee 62"/>
    <hyperlink ref="C141" r:id="rId139" location="marker=17/53.10086/8.90219" display="Apfelallee 8"/>
    <hyperlink ref="C142" r:id="rId140" location="marker=17/53.09764/8.90632" display="Rockwinkeler Chaussee 134"/>
    <hyperlink ref="C143" r:id="rId141" location="marker=17/53.08416/8.94113" display="Auf der Haide 34"/>
    <hyperlink ref="C144" r:id="rId142" location="marker=17/53.07994/8.93996" display="Rockwinkeler Landstraße 85"/>
    <hyperlink ref="C145" r:id="rId143" location="marker=17/53.07994/8.93996" display="Rockwinkeler Landstraße 85"/>
    <hyperlink ref="C146" r:id="rId144" location="marker=17/53.08295/8.94463" display="Am Haiddamm 35"/>
    <hyperlink ref="C147" r:id="rId145" location="marker=17/53.08064/8.94275" display="Rockwinkeler Landstraße 80"/>
    <hyperlink ref="C148" r:id="rId146" location="marker=17/53.08640/8.93602" display="Mühlenweg 34"/>
    <hyperlink ref="C149" r:id="rId147" location="marker=17/53.08630/8.94450" display="Oberneulander Landstraße 17"/>
    <hyperlink ref="C150" r:id="rId148" location="marker=17/53.10235/8.94735" display="Auf der alten Waide 21"/>
    <hyperlink ref="C151" r:id="rId149" location="marker=17/53.08725/8.94213" display="Oberneulander Landstraße 12"/>
    <hyperlink ref="C152" r:id="rId150" location="marker=17/53.09842/8.90499" display="Rockwinkeler Chaussee 146"/>
    <hyperlink ref="C153" r:id="rId151" location="marker=17/53.07780/8.94042" display="Rockwinkeler Landstraße 113"/>
    <hyperlink ref="C154" r:id="rId152" location="marker=17/53.08407/8.94009" display="Mühlenfeldstraße 69"/>
    <hyperlink ref="C155" r:id="rId153" location="marker=17/53.07874/8.94040" display="Rockwinkeler Landstraße 101"/>
    <hyperlink ref="C156" r:id="rId154" location="marker=17/53.10235/8.94735" display="Auf der alten Waide 21"/>
    <hyperlink ref="C157" r:id="rId155" location="marker=17/53.091423/8.950515" display="Am Hodenberger Deich 43"/>
    <hyperlink ref="C158" r:id="rId156" location="marker=17/53.07813/8.94411" display="Schevemoorer Landstraße 20"/>
    <hyperlink ref="C159" r:id="rId157" location="marker=17/53.06128/8.92194" display="An der Kaemenade 4"/>
    <hyperlink ref="C160" r:id="rId158" location="marker=17/53.07856/8.94108" display="Rockwinkeler Landstraße 98"/>
    <hyperlink ref="C161" r:id="rId159" location="marker=17/53.10237/8.91327" display="Oberneulander Landstraße 161"/>
    <hyperlink ref="C162" r:id="rId160" location="marker=17/53.09525/8.93577" display="Oberneulander Landstraße 69"/>
    <hyperlink ref="C163" r:id="rId161" location="marker=17/53.08665/8.93917" display="Mühlenfeldstraße 46"/>
    <hyperlink ref="C164" r:id="rId162" location="marker=17/53.09591/8.90955" display="Rockwinkeler Chaussee 124"/>
    <hyperlink ref="C165" r:id="rId163" location="marker=17/53.09980/8.90227" display="Oberneulander Chaussee 33"/>
    <hyperlink ref="C166" r:id="rId164" location="marker=17/53.08293/8.94400" display="Am Haiddamm 32"/>
    <hyperlink ref="C167" r:id="rId165" location="marker=17/53.07721/8.94091" display="Rockwinkeler Landstraße 110"/>
    <hyperlink ref="C168" r:id="rId166" location="marker=17/53.08919/8.93636" display="Mühlenfeldstraße 15"/>
    <hyperlink ref="C169" r:id="rId167" location="marker=17/53.09788/8.89930" display="Rockwinkeler Chaussee 156"/>
    <hyperlink ref="C170" r:id="rId168" location="marker=17/53.10761/8.95514" display="Am Hodenberger Deich 86"/>
    <hyperlink ref="C171" r:id="rId169" location="marker=17/53.08991/8.93975" display="Oberneulander Landstraße 31"/>
    <hyperlink ref="C172" r:id="rId170" location="marker=17/53.07732/8.94176" display="Schevemoorer Landstraße 3"/>
    <hyperlink ref="C173" r:id="rId171" location="marker=17/53.08082/8.93624" display="Rockwinkeler Landstraße 69"/>
    <hyperlink ref="C174" r:id="rId172" location="marker=17/53.08308/8.94116" display="Auf der Haide 25"/>
    <hyperlink ref="C175" r:id="rId173" location="marker=17/53.09764/8.90632" display="Rockwinkeler Chaussee 134"/>
    <hyperlink ref="C176" r:id="rId174" location="marker=17/53.08956/8.94048" display="Oberneulander Landstraße 27"/>
    <hyperlink ref="C177" r:id="rId175" location="marker=17/53.09138/8.94691" display="Hodenbergerstraße 40"/>
    <hyperlink ref="C178" r:id="rId176" location="marker=17/53.10212/8.89829" display="Am Rüten 35"/>
    <hyperlink ref="C179" r:id="rId177" location="marker=17/53.10212/8.89829" display="Am Rüten 35"/>
    <hyperlink ref="C180" r:id="rId178" location="marker=17/53.09090/8.92730" display="Rockwinkeler Chaussee 57"/>
    <hyperlink ref="C181" r:id="rId179" location="marker=17/53.07866/8.94104" display="Rockwinkeler Landstraße 96"/>
    <hyperlink ref="C182" r:id="rId180" location="marker=17/53.08322/8.94914" display="Am Hodenberger Deich 22"/>
    <hyperlink ref="C183" r:id="rId181" location="marker=17/53.11872/8.93381" display="Am Hollerdeich 43"/>
    <hyperlink ref="C184" r:id="rId182" location="marker=17/53.11872/8.93381" display="Am Hollerdeich 43"/>
    <hyperlink ref="C185" r:id="rId183" location="marker=17/53.09280/8.93479" display="Oberneulander Landstraße 61"/>
    <hyperlink ref="C186" r:id="rId184" location="marker=17/53.09735/8.92135" display="Oberneulander Landstraße 116"/>
    <hyperlink ref="C187" r:id="rId185" location="marker=17/53.10278/8.90988" display="Oberneulander Landstraße 172"/>
    <hyperlink ref="C188" r:id="rId186" location="marker=17/53.09815/8.90572" display="Rockwinkeler Chaussee 140"/>
    <hyperlink ref="C189" r:id="rId187" location="marker=17/53.09620/8.92921" display="Oberneulander Landstraße 95"/>
    <hyperlink ref="C190" r:id="rId188" location="marker=17/53.10156/8.92751" display="Oberneulander Landstraße 125"/>
    <hyperlink ref="C191" r:id="rId189" location="marker=17/53.10052/8.89756" display="Am Rüten 15"/>
    <hyperlink ref="C192" r:id="rId190" location="marker=17/53.10052/8.89756" display="Am Rüten 15"/>
    <hyperlink ref="C193" r:id="rId191" location="marker=17/53.08971/8.93590" display="Mühlenfeldstraße 7"/>
    <hyperlink ref="C194" r:id="rId192" location="marker=17/53.09803/8.89914" display="Rockwinkeler Chaussee 162"/>
    <hyperlink ref="C195" r:id="rId193" location="marker=17/53.10446/8.90814" display="Oberneulander Landstraße 185"/>
    <hyperlink ref="C196" r:id="rId194" location="marker=17/53.08215/8.94166" display="Am Haiddamm 17"/>
    <hyperlink ref="C197" r:id="rId195" location="marker=17/53.10107/8.90494" display="Oberneulander Chaussee 52"/>
    <hyperlink ref="C198" r:id="rId196" location="marker=17/53.09779/8.89940" display="Rockwinkeler Chaussee 152"/>
    <hyperlink ref="C199" r:id="rId197" location="marker=17/53.10009/8.91889" display="Oberneulander Landstraße 140"/>
    <hyperlink ref="C200" r:id="rId198" location="marker=17/53.09663/8.92750" display="Oberneulander Landstraße 104"/>
    <hyperlink ref="C201" r:id="rId199" location="marker=17/53.08951/8.93902" display="Oberneulander Landstraße 30"/>
    <hyperlink ref="C202" r:id="rId200" location="marker=17/53.08264/8.94264" display="Am Haiddamm 24"/>
    <hyperlink ref="C203" r:id="rId201" location="marker=17/53.09870/8.89791" display="Oberneulander Chaussee 7"/>
    <hyperlink ref="C204" r:id="rId202" location="marker=17/53.08257/8.94212" display="Am Haiddamm 20"/>
    <hyperlink ref="C205" r:id="rId203" location="marker=17/53.09152/8.92424" display="Rockwinkeler Chaussee 65"/>
    <hyperlink ref="C206" r:id="rId204" location="marker=17/53.09050/8.93348" display="Rockwinkeler Chaussee 21"/>
    <hyperlink ref="C207" r:id="rId205" location="marker=17/53.09363/8.93413" display="Oberneulander Landstraße 67"/>
    <hyperlink ref="C208" r:id="rId206" location="marker=17/53.08861/8.93300" display="Rockwinkeler Chaussee 42"/>
    <hyperlink ref="C209" r:id="rId207" location="marker=17/53.08908/8.95023" display="Am Hodenberger Deich 36"/>
    <hyperlink ref="C210" r:id="rId208" location="marker=17/53.08768/8.93894" display="Mühlenfeldstraße 36"/>
    <hyperlink ref="C211" r:id="rId209" location="marker=17/53.09870/8.92501" display="Oberneulander Landstraße 115"/>
    <hyperlink ref="C212" r:id="rId210" location="marker=17/53.10086/8.90219" display="Apfelallee 8"/>
    <hyperlink ref="C213" r:id="rId211" location="marker=17/53.10069/8.90213" display="Apfelallee 6"/>
    <hyperlink ref="C214" r:id="rId212" location="marker=17/53.10038/8.89782" display="Am Rüten 13"/>
    <hyperlink ref="C215" r:id="rId213" location="marker=17/53.10034/8.89743" display="Am Rüten 13"/>
    <hyperlink ref="C216" r:id="rId214" location="marker=17/53.08410/8.93244" display="Rockwinkeler Landstraße 43"/>
    <hyperlink ref="C217" r:id="rId215" location="marker=17/53.10288/8.92901" display="Oberneulander Landstraße 127"/>
    <hyperlink ref="C218" r:id="rId216" location="marker=17/53.09849/8.92096" display="Oberneulander Landstraße 124"/>
    <hyperlink ref="C219" r:id="rId217" location="marker=17/53.09349/8.93436" display="Oberneulander Landstraße 65"/>
    <hyperlink ref="C220" r:id="rId218" location="marker=17/53.09850/8.89717" display="Oberneulander Chaussee 3"/>
    <hyperlink ref="C221" r:id="rId219" location="marker=17/53.10137/8.90255" display="Apfelallee 9"/>
    <hyperlink ref="C222" r:id="rId220" location="marker=17/53.10291/8.91745" display="Oberneulander Landstraße 151"/>
    <hyperlink ref="C223" r:id="rId221" location="marker=17/53.08519/8.93981" display="Mühlenfeldstraße 60"/>
    <hyperlink ref="C224" r:id="rId222" location="marker=17/53.09183/8.92032" display="Rockwinkeler Chaussee 80"/>
    <hyperlink ref="C225" r:id="rId223" location="marker=17/53.08640/8.93093" display="Rockwinkeler Landstraße 23"/>
    <hyperlink ref="C226" r:id="rId224" location="marker=17/53.09859/8.92258" display="Oberneulander Landstraße 120"/>
    <hyperlink ref="C227" r:id="rId225" location="marker=17/53.09273/8.91694" display="Rockwinkeler Chaussee 92"/>
    <hyperlink ref="C228" r:id="rId226" location="marker=17/53.10017/8.89742" display="Am Rüten 11"/>
    <hyperlink ref="C229" r:id="rId227" location="marker=17/53.10017/8.89742" display="Am Rüten 11"/>
    <hyperlink ref="C230" r:id="rId228" location="marker=17/53.09923/8.90013" display="Oberneulander Chaussee 23"/>
    <hyperlink ref="C231" r:id="rId229" location="marker=17/53.10254/8.90992" display="Oberneulander Landstraße 168"/>
    <hyperlink ref="C232" r:id="rId230" location="marker=17/53.08530/8.93838" display="Mühlenfeldstraße 51"/>
    <hyperlink ref="C233" r:id="rId231" location="marker=17/53.09006/8.93405" display="Rockwinkeler Chaussee 18"/>
    <hyperlink ref="C234" r:id="rId232" location="marker=17/53.09888/8.92386" display="Oberneulander Landstraße 119"/>
    <hyperlink ref="C235" r:id="rId233" location="marker=17/53.10246/8.91360" display="Oberneulander Landstraße 161"/>
    <hyperlink ref="C236" r:id="rId234" location="marker=17/53.09168/8.93558" display="Oberneulander Landstraße 55"/>
    <hyperlink ref="C237" r:id="rId235" location="marker=17/53.097546/8.92567" display="Oberneulander Landstraße 112"/>
    <hyperlink ref="C238" r:id="rId236" location="marker=17/53.08546/8.92872" display="Rockwinkeler Landstraße 31"/>
    <hyperlink ref="C239" r:id="rId237" location="marker=17/53.09265/8.94889" display="Hodenbergerstraße 54"/>
    <hyperlink ref="C240" r:id="rId238" location="marker=17/53.10490/8.91150" display="Oberneulander Landstraße 175"/>
    <hyperlink ref="C241" r:id="rId239" location="marker=17/53.09803/8.90604" display="Rockwinkeler Chaussee 138"/>
    <hyperlink ref="C242" r:id="rId240" location="marker=17/53.08889/8.93667" display="Mühlenfeldstraße 21"/>
    <hyperlink ref="C243" r:id="rId241" location="marker=17/53.08889/8.93667" display="Mühlenfeldstraße 21"/>
    <hyperlink ref="C244" r:id="rId242" location="marker=17/53.08160/8.93949" display="Am Haiddamm 5"/>
    <hyperlink ref="C245" r:id="rId243" location="marker=17/53.08160/8.93949" display="Am Haiddamm 5"/>
    <hyperlink ref="C246" r:id="rId244" location="marker=17/53.09957/8.90140" display="Oberneulander Chaussee 29"/>
    <hyperlink ref="C247" r:id="rId245" location="marker=17/53.09314/8.93153" display="Oberneulander Landstraße 70"/>
    <hyperlink ref="C248" r:id="rId246" location="marker=17/53.08589/8.93108" display="Rockwinkeler Landstraße 33"/>
    <hyperlink ref="C249" r:id="rId247" location="marker=17/53.09129/8.93864" display="Oberneulander Landstraße 37"/>
    <hyperlink ref="C250" r:id="rId248" location="marker=17/53.09928/8.92215" display="Oberneulander Landstraße 135"/>
    <hyperlink ref="C251" r:id="rId249" location="marker=17/53.08433/8.93708" display="Mühlenweg 13"/>
    <hyperlink ref="C252" r:id="rId250" location="marker=17/53.08527/8.93929" display="Mühlenfeldstraße 57"/>
    <hyperlink ref="C253" r:id="rId251" location="marker=17/53.10134/8.90621" display="Oberneulander Chaussee 66"/>
    <hyperlink ref="C254" r:id="rId252" location="marker=17/53.09905/8.89924" display="Oberneulander Chaussee 15"/>
    <hyperlink ref="C255" r:id="rId253" location="marker=17/53.08447/8.94133" display="Auf der Haide 38"/>
    <hyperlink ref="C256" r:id="rId254" location="marker=17/53.08347/8.94135" display="Auf der Haide 29"/>
    <hyperlink ref="C257" r:id="rId255" location="marker=17/53.09721/8.92769" display="Oberneulander Landstraße 103"/>
    <hyperlink ref="C258" r:id="rId256" location="marker=17/53.09470/8.93193" display="Oberneulander Landstraße 79"/>
    <hyperlink ref="C259" r:id="rId257" location="marker=17/53.10118/8.90258" display="Apfelallee 5"/>
    <hyperlink ref="C260" r:id="rId258" location="marker=17/53.09470/8.93193" display="Oberneulander Landstraße 79"/>
    <hyperlink ref="C261" r:id="rId259" location="marker=17/53.09721/8.92769" display="Oberneulander Landstraße 103"/>
    <hyperlink ref="C262" r:id="rId260" location="marker=17/53.09917/8.92118" display="Oberneulander Landstraße 130"/>
    <hyperlink ref="C263" r:id="rId261" location="marker=17/53.09676/8.89620" display="Achterdiek 20"/>
    <hyperlink ref="C264" r:id="rId262" location="marker=17/53.08444/8.93143" display="Rockwinkeler Landstraße 39"/>
    <hyperlink ref="C265" r:id="rId263" location="marker=17/53.10279/8.91156" display="Oberneulander Landstraße 165"/>
    <hyperlink ref="C266" r:id="rId264" location="marker=17/53.09880/8.92327" display="Oberneulander Landstraße 123"/>
    <hyperlink ref="C267" r:id="rId265" location="marker=17/53.08623/8.94463" display="Oberneulander Landstraße 15"/>
    <hyperlink ref="C268" r:id="rId266" location="marker=17/53.10025/8.90232" display="Apfelallee 2"/>
    <hyperlink ref="C269" r:id="rId267" location="marker=17/53.10034/8.89743" display="Am Rüten 13"/>
    <hyperlink ref="C270" r:id="rId268" location="marker=17/53.08464/8.94149" display="Auf der Haide 40"/>
    <hyperlink ref="C271" r:id="rId269" location="marker=17/53.09004/8.93394" display="Rockwinkeler Chaussee 20"/>
    <hyperlink ref="C272" r:id="rId270" location="marker=17/53.08554/8.94121" display="Auf der Haide 52"/>
    <hyperlink ref="C273" r:id="rId271" location="marker=17/53.08845/8.94920" display="Am Hodenberger Deich 34"/>
    <hyperlink ref="C274" r:id="rId272" location="marker=17/53.08380/8.94686" display="Am Hodenberger Deich 27"/>
    <hyperlink ref="C275" r:id="rId273" location="marker=17/53.08946/8.93609" display="Mühlenfeldstraße 11"/>
    <hyperlink ref="C276" r:id="rId274" location="marker=17/53.08554/8.94121" display="Auf der Haide 52"/>
    <hyperlink ref="C277" r:id="rId275" location="marker=17/53.091043/8.950635" display="Am Hodenberger Deich 42"/>
    <hyperlink ref="C278" r:id="rId276" location="marker=17/53.09129/8.93655" display="Oberneulander Landstraße 47"/>
    <hyperlink ref="C279" r:id="rId277" location="marker=17/53.08460/8.94206" display="Auf der Haide 37"/>
    <hyperlink ref="C280" r:id="rId278" location="marker=17/53.08144/8.94022" display="Auf der Haide 13"/>
    <hyperlink ref="C281" r:id="rId279" location="marker=17/53.10123/8.92007" display="Oberneulander Landstraße 147"/>
    <hyperlink ref="C282" r:id="rId280" location="marker=17/53.10123/8.92007" display="Oberneulander Landstraße 147"/>
    <hyperlink ref="C283" r:id="rId281" location="marker=17/53.08214/8.94060" display="Am Haiddamm 4"/>
    <hyperlink ref="C284" r:id="rId282" location="marker=17/53.10134/8.91679" display="Oberneulander Landstraße 149"/>
    <hyperlink ref="C285" r:id="rId283" location="marker=17/53.08220/8.94546" display="Am Haiddamm 45"/>
    <hyperlink ref="C286" r:id="rId284" location="marker=17/53.09888/8.92386" display="Oberneulander Landstraße 119"/>
    <hyperlink ref="C287" r:id="rId285" location="marker=17/53.08640/8.93602" display="Mühlenweg 34"/>
    <hyperlink ref="C288" r:id="rId286" location="marker=17/53.08407/8.94009" display="Mühlenfeldstraße 69"/>
    <hyperlink ref="C289" r:id="rId287" location="marker=17/53.10144/8.90728" display="Oberneulander Chaussee 72"/>
    <hyperlink ref="C290" r:id="rId288" location="marker=17/53.10144/8.90728" display="Oberneulander Chaussee 72"/>
    <hyperlink ref="C291" r:id="rId289" location="marker=17/53.10559/8.90182" display="Oberneulander Landstraße 208"/>
    <hyperlink ref="C292" r:id="rId290" location="marker=17/53.10342/8.90806" display="Oberneulander Landstraße 182"/>
    <hyperlink ref="C293" r:id="rId291" location="marker=17/53.09602/8.91052" display="Rockwinkeler Chaussee 122"/>
    <hyperlink ref="C294" r:id="rId292" location="marker=17/53.09126/8.93404" display="Rockwinkeler Chaussee 15"/>
    <hyperlink ref="C295" r:id="rId293" location="marker=17/53.10342/8.90806" display="Oberneulander Landstraße 182"/>
    <hyperlink ref="C296" r:id="rId294" location="marker=17/53.07516/8.93611" display="Rockwinkeler Landstraße 153"/>
    <hyperlink ref="C297" r:id="rId295" location="marker=17/53.07516/8.93611" display="Rockwinkeler Landstraße 153"/>
    <hyperlink ref="C298" r:id="rId296" location="marker=17/53.08290/8.93510" display="Rockwinkeler Landstraße 53"/>
    <hyperlink ref="C299" r:id="rId297" location="marker=17/53.105036/8.906157" display="Oberneulander Landstraße 193"/>
    <hyperlink ref="C300" r:id="rId298" location="marker=17/53.10189/8.91499" display="Oberneulander Landstraße 153"/>
    <hyperlink ref="C301" r:id="rId299" location="marker=17/53.08433/8.93708" display="Mühlenweg 13"/>
    <hyperlink ref="C302" r:id="rId300" location="marker=17/53.09553/8.91144" display="Rockwinkeler Chaussee 118"/>
    <hyperlink ref="C303" r:id="rId301" location="marker=17/53.10346/8.90134" display="Apfelallee 30"/>
    <hyperlink ref="C304" r:id="rId302" location="marker=17/53.09147/8.93812" display="Oberneulander Landstraße 41"/>
    <hyperlink ref="C305" r:id="rId303" location="marker=17/53.09053/8.93520" display="Rockwinkeler Chaussee 11"/>
    <hyperlink ref="C306" r:id="rId304" location="marker=17/53.08992/8.93340" display="Rockwinkeler Chaussee 26"/>
    <hyperlink ref="C307" r:id="rId305" location="marker=17/53.09171/8.93416" display="Oberneulander Landstraße 54"/>
    <hyperlink ref="C308" r:id="rId306" location="marker=17/53.09256/8.93512" display="Oberneulander Landstraße 59"/>
    <hyperlink ref="C309" r:id="rId307" location="marker=17/53.09256/8.93512" display="Oberneulander Landstraße 59"/>
    <hyperlink ref="C310" r:id="rId308" location="marker=17/53.10334/8.90072" display="Apfelallee 30"/>
    <hyperlink ref="C311" r:id="rId309" location="marker=17/53.08066/8.94024" display="Auf der Haide 5"/>
    <hyperlink ref="C312" r:id="rId310" location="marker=17/53.08861/8.93300" display="Rockwinkeler Chaussee 42"/>
    <hyperlink ref="C313" r:id="rId311" location="marker=17/53.09633/8.92779" display="Oberneulander Landstraße 98"/>
    <hyperlink ref="C314" r:id="rId312" location="marker=17/53.09825/8.90540" display="Rockwinkeler Chaussee 142"/>
    <hyperlink ref="C315" r:id="rId313" location="marker=17/53.10160/8.89810" display="Am Rüten 25"/>
    <hyperlink ref="C316" r:id="rId314" location="marker=17/53.11910/8.93208" display="Am Hollerdeich 45"/>
    <hyperlink ref="C317" r:id="rId315" location="marker=17/53.11910/8.93208" display="Am Hollerdeich 45"/>
    <hyperlink ref="C320" r:id="rId316" location="marker=17/53.09179/8.92058" display="Rockwinkeler Chaussee 78"/>
    <hyperlink ref="C321" r:id="rId317" location="marker=17/53.08950/8.92633" display="Rockwinkeler Landstraße 1"/>
    <hyperlink ref="C322" r:id="rId318" location="marker=17/53.08950/8.92633" display="Rockwinkeler Landstraße 1"/>
    <hyperlink ref="C323" r:id="rId319" location="marker=17/53.08842/8.93063" display="Rockwinkeler Landstraße 6"/>
    <hyperlink ref="C324" r:id="rId320" location="marker=17/53.08244/8.94316" display="Am Haiddamm 25"/>
    <hyperlink ref="C325" r:id="rId321" location="marker=17/53.08862/8.92820" display="Rockwinkeler Landstraße 5"/>
    <hyperlink ref="C326" r:id="rId322" location="marker=17/53.08455/8.93708" display="Mühlenweg 15"/>
    <hyperlink ref="C327" r:id="rId323" location="marker=17/53.09452/8.91732" display="Rockwinkeler Chaussee 105"/>
    <hyperlink ref="C328" r:id="rId324" location="marker=17/53.10107/8.90494" display="Oberneulander Chaussee 52"/>
    <hyperlink ref="C329" r:id="rId325" location="marker=17/53.09087/8.93906" display="Oberneulander Landstraße 33"/>
    <hyperlink ref="C330" r:id="rId326" location="marker=17/53.09677/8.95347" display="Am Hodenberger Deich 58"/>
    <hyperlink ref="C331" r:id="rId327" location="marker=17/53.10137/8.90255" display="Apfelallee 9"/>
    <hyperlink ref="C332" r:id="rId328" location="marker=17/53.10089/8.90437" display="Oberneulander Chaussee 48"/>
    <hyperlink ref="C333" r:id="rId329" location="marker=17/53.08482/8.94022" display="Mühlenfeldstraße 64"/>
    <hyperlink ref="C334" r:id="rId330" location="marker=17/53.08353/8.94012" display="Mühlenfeldstraße 73"/>
    <hyperlink ref="C335" r:id="rId331" location="marker=17/53.09602/8.91052" display="Rockwinkeler Chaussee 122"/>
    <hyperlink ref="C336" r:id="rId332" location="marker=17/53.09348/8.91415" display="Rockwinkeler Chaussee 110"/>
    <hyperlink ref="C337" r:id="rId333" location="marker=17/53.10532/8.90225" display="Oberneulander Landstraße 206"/>
    <hyperlink ref="C338" r:id="rId334" location="marker=17/53.08320/8.94022" display="Mühlenfeldstraße 75"/>
    <hyperlink ref="C339" r:id="rId335" location="marker=17/53.09859/8.92258" display="Oberneulander Landstraße 120"/>
    <hyperlink ref="C340" r:id="rId336" location="marker=17/53.08012/8.93996" display="Rockwinkeler Landstraße 83"/>
    <hyperlink ref="C341" r:id="rId337" location="marker=17/53.09858/8.90484" display="Rockwinkeler Chaussee 148"/>
    <hyperlink ref="C342" r:id="rId338" location="marker=17/53.10166/8.90982" display="Oberneulander Chaussee 81"/>
    <hyperlink ref="C343" r:id="rId339" location="marker=17/53.08994/8.93349" display="Rockwinkeler Chaussee 26"/>
    <hyperlink ref="C344" r:id="rId340" location="marker=17/53.09952/8.91875" display="Oberneulander Landstraße 136"/>
    <hyperlink ref="C345" r:id="rId341" location="marker=17/53.10310/8.94862" display="Auf der alten Waide 25"/>
    <hyperlink ref="C346" r:id="rId342" location="marker=17/53.09001/8.93378" display="Rockwinkeler Chaussee 22"/>
    <hyperlink ref="C347" r:id="rId343" location="marker=17/53.08783/8.94691" display="Hodenbergerstraße 17"/>
    <hyperlink ref="C348" r:id="rId344" location="marker=17/53.08280/8.94908" display="Am Hodenberger Deich 21"/>
    <hyperlink ref="C349" r:id="rId345" location="marker=17/53.08639/8.92158" display="Rockwinkeler Landstraße 9"/>
    <hyperlink ref="C350" r:id="rId346" location="marker=17/53.08521/8.94792" display="Am Grashof 13"/>
    <hyperlink ref="C351" r:id="rId347" location="marker=17/53.08404/8.93714" display="Mühlenweg 11"/>
    <hyperlink ref="C352" r:id="rId348" location="marker=17/53.09290/8.91670" display="Rockwinkeler Chaussee 96"/>
    <hyperlink ref="C353" r:id="rId349" location="marker=17/53.07732/8.94176" display="Schevemoorer Landstraße 3"/>
    <hyperlink ref="C354" r:id="rId350" location="marker=17/53.06038/8.92196" display="An der Kaemenade 3"/>
    <hyperlink ref="C355" r:id="rId351" location="marker=17/53.09078/8.92392" display="Rockwinkeler Chaussee 64"/>
    <hyperlink ref="C356" r:id="rId352" location="marker=17/53.08498/8.93948" display="Mühlenfeldstraße 59"/>
    <hyperlink ref="C357" r:id="rId353" location="marker=17/53.10642/8.90091" display="Am Rüten 61"/>
    <hyperlink ref="C358" r:id="rId354" location="marker=17/53.08585/8.92857" display="Rockwinkeler Landstraße 25"/>
    <hyperlink ref="C359" r:id="rId355" location="marker=17/53.08645/8.94421" display="Oberneulander Landstraße 19"/>
    <hyperlink ref="C360" r:id="rId356" location="marker=17/53.08645/8.94421" display="Oberneulander Landstraße 19"/>
    <hyperlink ref="C361" r:id="rId357" location="marker=17/53.08487/8.93628" display="Mühlenweg 20"/>
    <hyperlink ref="C362" r:id="rId358" location="marker=17/53.09644/8.94768" display="Hohenkampsweg 32"/>
    <hyperlink ref="C363" r:id="rId359" location="marker=17/53.09715/8.94771" display="Hohenkampsweg 28"/>
    <hyperlink ref="C364" r:id="rId360" location="marker=17/53.09627/8.94841" display="Hohenkampsweg 38"/>
    <hyperlink ref="C365" r:id="rId361" location="marker=17/53.08146/8.94137" display="Auf der Haide 11"/>
    <hyperlink ref="C366" r:id="rId362" location="marker=17/53.07994/8.93163" display="Rockwinkeler Landstraße 71"/>
    <hyperlink ref="C367" r:id="rId363" location="marker=17/53.10325/8.910045" display="Oberneulander Landstraße 173"/>
    <hyperlink ref="C368" r:id="rId364" location="marker=17/53.10374/8.91725" display="Oberneulander Landstraße 157"/>
    <hyperlink ref="C369" r:id="rId365" location="marker=17/53.09715/8.94771" display="Hohenkampsweg 28"/>
    <hyperlink ref="C370" r:id="rId366" location="marker=17/53.08375/8.94135" display="Auf der Haide 31"/>
    <hyperlink ref="C371" r:id="rId367" location="marker=17/53.08690/8.94275" display="Oberneulander Landstraße 8"/>
    <hyperlink ref="C372" r:id="rId368" location="marker=17/53.10086/8.90219" display="Apfelallee 8"/>
    <hyperlink ref="C373" r:id="rId369" location="marker=17/53.08146/8.94137" display="Auf der Haide 11"/>
    <hyperlink ref="C374" r:id="rId370" location="marker=17/53.09415/8.93201" display="Oberneulander Landstraße 73"/>
    <hyperlink ref="C375" r:id="rId371" location="marker=17/53.09121/8.93676" display="Oberneulander Landstraße 45"/>
    <hyperlink ref="C376" r:id="rId372" location="marker=17/53.10050/8.90225" display="Apfelallee 4"/>
    <hyperlink ref="C377" r:id="rId373" location="marker=17/53.09124/8.94750" display="Hodenbergerstraße 41"/>
    <hyperlink ref="C378" r:id="rId374" location="marker=17/53.09124/8.94750" display="Hodenbergerstraße 41"/>
    <hyperlink ref="C379" r:id="rId375" location="marker=17/53.09877/8.92441" display="Oberneulander Landstraße 117"/>
    <hyperlink ref="C380" r:id="rId376" location="marker=17/53.08383/8.93432" display="Rockwinkeler Landstraße 45"/>
    <hyperlink ref="C381" r:id="rId377" location="marker=17/53.10447/8.90435" display="Oberneulander Landstraße 195"/>
    <hyperlink ref="C382" r:id="rId378" location="marker=17/53.10424/8.90321" display="An den Wühren 1"/>
    <hyperlink ref="C383" r:id="rId379" location="marker=17/53.10447/8.90435" display="Oberneulander Landstraße 195"/>
    <hyperlink ref="C384" r:id="rId380" location="marker=17/53.08240/8.93836" display="Rockwinkeler Landstraße 64"/>
    <hyperlink ref="C385" r:id="rId381" location="marker=17/53.08194/8.93867" display="Am Haiddamm 2"/>
    <hyperlink ref="C386" r:id="rId382" location="marker=17/53.09256/8.93349" display="Oberneulander Landstraße 62"/>
    <hyperlink ref="C387" r:id="rId383" location="marker=17/53.09256/8.93349" display="Oberneulander Landstraße 62"/>
    <hyperlink ref="C388" r:id="rId384" location="marker=17/53.08255/8.93918" display="Rockwinkeler Landstraße 64"/>
    <hyperlink ref="C389" r:id="rId385" location="marker=17/53.09696/8.92161" display="Oberneulander Landstraße 114"/>
    <hyperlink ref="C390" r:id="rId386" location="marker=17/53.08848/8.94053" display="Oberneulander Landstraße 22"/>
    <hyperlink ref="C391" r:id="rId387" location="marker=17/53.10102/8.90221" display="Apfelallee 10"/>
    <hyperlink ref="C392" r:id="rId388" location="marker=17/53.08026/8.93983" display="Rockwinkeler Landstraße 81"/>
    <hyperlink ref="C393" r:id="rId389" location="marker=17/53.10102/8.90221" display="Apfelallee 10"/>
    <hyperlink ref="C394" r:id="rId390" location="marker=17/53.05990/8.91873" display="Osterholzer Chausseee 36"/>
    <hyperlink ref="C395" r:id="rId391" location="marker=17/53.08866/8.93780" display="Mühlenfeldstraße 22"/>
    <hyperlink ref="C396" r:id="rId392" location="marker=17/53.10466/8.90366" display="Oberneulander Landstraße 199"/>
    <hyperlink ref="C397" r:id="rId393" location="marker=17/53.10617/8.95619" display="Am Hodenberger Deich 81"/>
    <hyperlink ref="C398" r:id="rId394" location="marker=17/53.10466/8.90366" display="Oberneulander Landstraße 199"/>
    <hyperlink ref="C399" r:id="rId395" location="marker=17/53.09071/8.93726" display="Oberneulander Landstraße 40"/>
    <hyperlink ref="C400" r:id="rId396" location="marker=17/53.06128/8.92194" display="An der Kaemenade 4"/>
    <hyperlink ref="C401" r:id="rId397" location="marker=17/53.06017/8.92159" display="An der Kaemenade 1"/>
    <hyperlink ref="C402" r:id="rId398" location="marker=17/53.10160/8.89810" display="Am Rüten 25"/>
    <hyperlink ref="C403" r:id="rId399" location="marker=17/53.10160/8.89810" display="Am Rüten 25"/>
    <hyperlink ref="C404" r:id="rId400" location="marker=17/53.08463/8.93684" display="Mühlenweg 17"/>
    <hyperlink ref="C405" r:id="rId401" location="marker=17/53.08500/8.94150" display="Auf der Haide 44"/>
    <hyperlink ref="C406" r:id="rId402" location="marker=17/53.06201/8.92358" display="An der Kaemenade 6"/>
    <hyperlink ref="C407" r:id="rId403" location="marker=17/53.07091/8.92383" display="Am Hallacker 54"/>
    <hyperlink ref="C408" r:id="rId404" location="marker=17/53.10496/8.90331" display="Oberneulander Landstraße 201"/>
    <hyperlink ref="C409" r:id="rId405" location="marker=17/53.09911/8.92415" display="Oberneulander Landstraße 121"/>
    <hyperlink ref="C410" r:id="rId406" location="marker=17/53.09902/8.90762" display="Rockwinkeler Chaussee 139"/>
    <hyperlink ref="C411" r:id="rId407" location="marker=17/53.09902/8.90762" display="Rockwinkeler Chaussee 139"/>
    <hyperlink ref="C412" r:id="rId408" location="marker=17/53.09484/8.91628" display="Rockwinkeler Chaussee 107"/>
    <hyperlink ref="C413" r:id="rId409" location="marker=17/53.10160/8.91382" display="Oberneulander Landstraße 156"/>
    <hyperlink ref="C414" r:id="rId410" location="marker=17/53.08502/8.94759" display="Am Grashof 12"/>
    <hyperlink ref="C415" r:id="rId411" location="marker=17/53.10166/8.90982" display="Oberneulander Chaussee 81"/>
    <hyperlink ref="C416" r:id="rId412" location="marker=17/53.09869/8.92230" display="Oberneulander Landstraße 122"/>
    <hyperlink ref="C417" r:id="rId413" location="marker=17/53.09297/8.91780" display="Rockwinkeler Chaussee 91"/>
    <hyperlink ref="C418" r:id="rId414" location="marker=17/53.10246/8.92349" display="Oberneulander Landstraße 145"/>
    <hyperlink ref="C419" r:id="rId415" location="marker=17/53.08503/8.94868" display="Am Grashof 5"/>
    <hyperlink ref="C420" r:id="rId416" location="marker=17/53.09245/8.94917" display="Hodenbergerstraße 53"/>
    <hyperlink ref="C421" r:id="rId417" location="marker=17/53.10246/8.92349" display="Oberneulander Landstraße 145"/>
    <hyperlink ref="C422" r:id="rId418" location="marker=17/53.08649/8.93017" display="Rockwinkeler Landstraße 21"/>
    <hyperlink ref="C423" r:id="rId419" location="marker=17/53.07969/8.91085" display="Achterdiek 172"/>
    <hyperlink ref="C424" r:id="rId420" location="marker=17/53.08317/8.93444" display="Rockwinkeler Landstraße 49"/>
    <hyperlink ref="C425" r:id="rId421" location="marker=17/53.09783/8.89935" display="Rockwinkeler Chaussee 154"/>
    <hyperlink ref="C426" r:id="rId422" location="marker=17/53.08503/8.94868" display="Am Grashof 5"/>
    <hyperlink ref="C427" r:id="rId423" location="marker=17/53.08649/8.93017" display="Rockwinkeler Landstraße 21"/>
    <hyperlink ref="C428" r:id="rId424" location="marker=17/53.10110/8.90525" display="Oberneulander Chaussee 56"/>
    <hyperlink ref="C429" r:id="rId425" location="marker=17/53.10454/8.90398" display="Oberneulander Landstraße 197"/>
    <hyperlink ref="C430" r:id="rId426" location="marker=17/53.10061/8.90329" display="Oberneulander Chaussee 40"/>
    <hyperlink ref="C431" r:id="rId427" location="marker=17/53.10127/8.89796" display="Am Rüten 23"/>
    <hyperlink ref="C432" r:id="rId428" location="marker=17/53.08533/8.93080" display="Rockwinkeler Landstraße 35"/>
    <hyperlink ref="C433" r:id="rId429" location="marker=17/53.09971/8.90184" display="Oberneulander Chaussee 31"/>
    <hyperlink ref="C434" r:id="rId430" location="marker=17/53.09090/8.92730" display="Rockwinkeler Chaussee 57"/>
    <hyperlink ref="C435" r:id="rId431" location="marker=17/53.08380/8.94686" display="Am Hodenberger Deich 27"/>
    <hyperlink ref="C436" r:id="rId432" location="marker=17/53.09833/8.91976" display="Oberneulander Landstraße 126"/>
    <hyperlink ref="C437" r:id="rId433" location="marker=17/53.08047/8.93868" display="Rockwinkeler Landstraße 77"/>
    <hyperlink ref="C438" r:id="rId434" location="marker=17/53.09152/8.93509" display="Oberneulander Landstraße 50"/>
    <hyperlink ref="C439" r:id="rId435" location="marker=17/53.08280/8.94908" display="Am Hodenberger Deich 21"/>
    <hyperlink ref="C440" r:id="rId436" location="marker=17/53.07836/8.94026" display="Rockwinkeler Landstraße 107"/>
    <hyperlink ref="C441" r:id="rId437" location="marker=17/53.08227/8.93611" display="Rockwinkeler Landstraße 59"/>
    <hyperlink ref="C442" r:id="rId438" location="marker=17/53.08227/8.93611" display="Rockwinkeler Landstraße 59"/>
    <hyperlink ref="C443" r:id="rId439" location="marker=17/53.08047/8.93868" display="Rockwinkeler Landstraße 77"/>
    <hyperlink ref="C444" r:id="rId440" location="marker=17/53.07828/8.93522" display="Rockwinkeler Landstraße 91"/>
    <hyperlink ref="C445" r:id="rId441" location="marker=17/53.07828/8.93522" display="Rockwinkeler Landstraße 91"/>
    <hyperlink ref="C446" r:id="rId442" location="marker=17/53.09172/8.93494" display="Oberneulander Landstraße 52"/>
    <hyperlink ref="C447" r:id="rId443" location="marker=17/53.09161/8.92067" display="Rockwinkeler Chaussee 76"/>
    <hyperlink ref="C448" r:id="rId444" location="marker=17/53.09917/8.92118" display="Oberneulander Landstraße 128"/>
    <hyperlink ref="C449" r:id="rId445" location="marker=17/53.09179/8.92058" display="Rockwinkeler Chaussee 78"/>
    <hyperlink ref="C450" r:id="rId446" location="marker=17/53.08388/8.94897" display="Am Hodenberger Deich 26"/>
    <hyperlink ref="C451" r:id="rId447" location="marker=17/53.09388/8.91409" display="Rockwinkeler Chaussee 108"/>
    <hyperlink ref="C452" r:id="rId448" location="marker=17/53.10648/8.90111" display="Oberneulander Landstraße 216"/>
    <hyperlink ref="C453" r:id="rId449" location="marker=17/53.10055/8.90298" display="Oberneulander Chaussee 38"/>
    <hyperlink ref="C454" r:id="rId450" location="marker=17/53.08563/8.94172" display="Auf der Haide 55"/>
    <hyperlink ref="C455" r:id="rId451" location="marker=17/53.09976/8.92151" display="Oberneulander Landstraße 141"/>
    <hyperlink ref="C456" r:id="rId452" location="marker=17/53.08898/8.94338" display="Hodenbergerstraße 10"/>
    <hyperlink ref="C457" r:id="rId453" location="marker=17/53.10078/8.90401" display="Oberneulander Chaussee 44"/>
    <hyperlink ref="C458" r:id="rId454" location="marker=17/53.09208/8.93372" display="Oberneulander Landstraße 58"/>
    <hyperlink ref="C459" r:id="rId455" location="marker=17/53.10098/8.90474" display="Oberneulander Chaussee 50"/>
    <hyperlink ref="C460" r:id="rId456" location="marker=17/53.09848/8.90849" display="Rockwinkeler Chaussee 137"/>
    <hyperlink ref="C461" r:id="rId457" location="marker=17/53.08343/8.94930" display="Am Hodenberger Deich 24"/>
    <hyperlink ref="C462" r:id="rId458" location="marker=17/53.09068/8.93447" display="Rockwinkeler Chaussee 17"/>
    <hyperlink ref="C463" r:id="rId459" location="marker=17/53.08144/8.94022" display="Auf der Haide 13"/>
    <hyperlink ref="C464" r:id="rId460" location="marker=17/53.09082/8.94612" display="Hodenbergerstraße 32"/>
    <hyperlink ref="C465" r:id="rId461" location="marker=17/53.09082/8.94612" display="Hodenbergerstraße 32"/>
    <hyperlink ref="C466" r:id="rId462" location="marker=17/53.10277/8.90964" display="Oberneulander Landstraße 174"/>
    <hyperlink ref="C467" r:id="rId463" location="marker=17/53.09644/8.94768" display="Hohenkampsweg 32"/>
    <hyperlink ref="C470" r:id="rId464" location="marker=17/53.08492/8.93951" display="Mühlenfeldstraße 61"/>
    <hyperlink ref="C471" r:id="rId465" location="marker=17/53.07942/8.94132" display="Rockwinkeler Landstraße 88"/>
    <hyperlink ref="C472" r:id="rId466" location="marker=17/53.08302/8.94122" display="Auf der Haide 23"/>
    <hyperlink ref="C473" r:id="rId467" location="marker=17/53.08433/8.93993" display="Mühlenfeldstraße 67"/>
    <hyperlink ref="C474" r:id="rId468" location="marker=17/53.08333/8.94937" display="Am Hodenberger Deich 23"/>
    <hyperlink ref="C475" r:id="rId469" location="marker=17/53.08300/8.94478" display="Am Haiddamm 37"/>
    <hyperlink ref="C476" r:id="rId470" location="marker=17/53.08026/8.93983" display="Rockwinkeler Landstraße 81"/>
    <hyperlink ref="C477" r:id="rId471" location="marker=17/53.08650/8.93941" display="Mühlenfeldstraße 48"/>
    <hyperlink ref="C478" r:id="rId472" location="marker=17/53.10086/8.90219" display="Apfelallee 8"/>
    <hyperlink ref="C479" r:id="rId473" location="marker=17/53.10250/8.91125" display="Oberneulander Chaussee 94"/>
    <hyperlink ref="C480" r:id="rId474" location="marker=17/53.09164/8.93569" display="Oberneulander Landstraße 53"/>
    <hyperlink ref="C481" r:id="rId475" location="marker=17/53.09208/8.91863" display="Rockwinkeler Chaussee 86"/>
    <hyperlink ref="C482" r:id="rId476" location="marker=17/53.08561/8.92862" display="Rockwinkeler Landstraße 27"/>
    <hyperlink ref="C483" r:id="rId477" location="marker=17/53.10210/8.92397" display="Oberneulander Landstraße 143"/>
    <hyperlink ref="C484" r:id="rId478" location="marker=17/53.08561/8.92862" display="Rockwinkeler Landstraße 27"/>
    <hyperlink ref="C485" r:id="rId479" location="marker=17/53.08554/8.92866" display="Rockwinkeler Landstraße 29"/>
    <hyperlink ref="C486" r:id="rId480" location="marker=17/53.07880/8.94038" display="Rockwinkeler Landstraße 99"/>
    <hyperlink ref="C487" r:id="rId481" location="marker=17/53.08301/8.94614" display="Am Haiddamm 43"/>
    <hyperlink ref="C488" r:id="rId482" location="marker=17/53.10127/8.89796" display="Am Rüten 23"/>
    <hyperlink ref="C489" r:id="rId483" location="marker=17/53.10548/8.91144" display="Oberneulander Landstraße 177"/>
    <hyperlink ref="C490" r:id="rId484" location="marker=17/53.08776/8.94666" display="Hodenbergerstraße 15"/>
    <hyperlink ref="C491" r:id="rId485" location="marker=17/53.08929/8.93628" display="Mühlenfeldstraße 13"/>
    <hyperlink ref="C492" r:id="rId486" location="marker=17/53.08776/8.94666" display="Hodenbergerstraße 15"/>
    <hyperlink ref="C493" r:id="rId487" location="marker=17/53.08937/8.94403" display="Hodenbergerstraße 12"/>
    <hyperlink ref="C494" r:id="rId488" location="marker=17/53.09296/8.91767" display="Rockwinkeler Chaussee 93"/>
    <hyperlink ref="C495" r:id="rId489" location="marker=17/53.08354/8.93419" display="Rockwinkeler Landstraße 47"/>
    <hyperlink ref="C496" r:id="rId490" location="marker=17/53.05990/8.91873" display="Osterholzer Chausseee 36"/>
    <hyperlink ref="C497" r:id="rId491" location="marker=17/53.09280/8.93479" display="Oberneulander Landstraße 61"/>
    <hyperlink ref="C498" r:id="rId492" location="marker=17/53.09095/8.93746" display="Oberneulander Landstraße 39"/>
    <hyperlink ref="C499" r:id="rId493" location="marker=17/53.07939/8.94026" display="Rockwinkeler Landstraße 93"/>
    <hyperlink ref="C500" r:id="rId494" location="marker=17/53.09039/8.93695" display="Oberneulander Landstraße 36"/>
    <hyperlink ref="C501" r:id="rId495" location="marker=17/53.08648/8.94901" display="Am Hodenberger Deich 31"/>
    <hyperlink ref="C502" r:id="rId496" location="marker=17/53.08790/8.92979" display="Rockwinkeler Landstraße 13"/>
    <hyperlink ref="C503" r:id="rId497" location="marker=17/53.08987/8.94027" display="Oberneulander Landstraße 29"/>
    <hyperlink ref="C504" r:id="rId498" location="marker=17/53.08408/8.93160" display="Rockwinkeler Landstraße 41"/>
    <hyperlink ref="C505" r:id="rId499" location="marker=17/53.09089/8.93679" display="Oberneulander Landstraße 42"/>
    <hyperlink ref="C506" r:id="rId500" location="marker=17/53.09610/8.92957" display="Oberneulander Landstraße 93"/>
    <hyperlink ref="C507" r:id="rId501" location="marker=17/53.10127/8.89796" display="Am Rüten 23"/>
    <hyperlink ref="C508" r:id="rId502" location="marker=17/53.09672/8.92966" display="Oberneulander Landstraße 97"/>
    <hyperlink ref="C509" r:id="rId503" location="marker=17/53.09922/8.89991" display="Oberneulander Chaussee 21"/>
    <hyperlink ref="C510" r:id="rId504" location="marker=17/53.103771/8.908925" display="Oberneulander Landstraße 179"/>
    <hyperlink ref="C511" r:id="rId505" location="marker=17/53.09924/8.92032" display="Oberneulander Landstraße 132"/>
    <hyperlink ref="C512" r:id="rId506" location="marker=17/53.10524/8.90862" display="Oberneulander Landstraße 187"/>
    <hyperlink ref="C513" r:id="rId507" location="marker=17/53.07807/8.94025" display="Rockwinkeler Landstraße 109"/>
    <hyperlink ref="C514" r:id="rId508" location="marker=17/53.10277/8.90964" display="Oberneulander Landstraße 174"/>
    <hyperlink ref="C515" r:id="rId509" location="marker=17/53.09588/8.92872" display="Oberneulander Landstraße 94"/>
    <hyperlink ref="C516" r:id="rId510" location="marker=17/53.096212/8.923485" display="Oberneulander Landstraße 108"/>
    <hyperlink ref="C517" r:id="rId511" location="marker=17/53.12024/8.92465" display="Am Hollerdeich 50"/>
    <hyperlink ref="C518" r:id="rId512" location="marker=17/53.09177/8.93642" display="Oberneulander Landstraße 49"/>
    <hyperlink ref="C519" r:id="rId513" location="marker=17/53.10084/8.89778" display="Am Rüten 19"/>
    <hyperlink ref="C520" r:id="rId514" location="marker=17/53.10084/8.89778" display="Am Rüten 19"/>
    <hyperlink ref="C521" r:id="rId515" location="marker=17/53.09650/8.94759" display="Hohenkampsweg 30"/>
    <hyperlink ref="C522" r:id="rId516" location="marker=17/53.09000/8.93368" display="Rockwinkeler Chaussee 24"/>
    <hyperlink ref="C523" r:id="rId517" location="marker=17/53.09027/8.92774" display="Rockwinkeler Chaussee 53"/>
    <hyperlink ref="C524" r:id="rId518" location="marker=17/53.08904/8.92739" display="Rockwinkeler Landstraße 3"/>
    <hyperlink ref="C525" r:id="rId519" location="marker=17/53.08842/8.92901" display="Rockwinkeler Landstraße 7"/>
    <hyperlink ref="C527" r:id="rId520" location="marker=17/53.08218/8.93712" display="Rockwinkeler Landstraße 65"/>
    <hyperlink ref="C528" r:id="rId521" location="marker=17/53.10210/8.92397" display="Oberneulander Landstraße 143"/>
    <hyperlink ref="C529" r:id="rId522" location="marker=17/53.10119/8.90590" display="Oberneulander Chaussee 62"/>
    <hyperlink ref="C530" r:id="rId523" location="marker=17/53.10486/8.95595" display="Am Hodenberger Deich 75"/>
    <hyperlink ref="C531" r:id="rId524" location="marker=17/53.08247/8.90750" display="Achterdiek 144"/>
    <hyperlink ref="C532" r:id="rId525" location="marker=17/53.08707/8.94244" display="Oberneulander Landstraße 10"/>
    <hyperlink ref="C533" r:id="rId526" location="marker=17/53.08371/8.93731" display="Mühlenweg 7"/>
    <hyperlink ref="C534" r:id="rId527" location="marker=17/53.09945/8.92151" display="Oberneulander Landstraße 139"/>
    <hyperlink ref="C535" r:id="rId528" location="marker=17/53.09980/8.90227" display="Oberneulander Chaussee 33"/>
    <hyperlink ref="C536" r:id="rId529" location="marker=17/53.09083/8.93648" display="Rockwinkeler Chaussee 3"/>
    <hyperlink ref="C537" r:id="rId530" location="marker=17/53.07704/8.93927" display="Rockwinkeler Landstraße 121"/>
    <hyperlink ref="C538" r:id="rId531" location="marker=17/53.08731/8.93967" display="Mühlenfeldstraße 42"/>
    <hyperlink ref="C539" r:id="rId532" location="marker=17/53.08817/8.93060" display="Rockwinkeler Landstraße 8"/>
    <hyperlink ref="C540" r:id="rId533" location="marker=17/53.09569/8.89689" display="Achterdiek 30"/>
    <hyperlink ref="C541" r:id="rId534" location="marker=17/53.09177/8.93277" display="Oberneulander Landstraße 64"/>
    <hyperlink ref="C542" r:id="rId535" location="marker=17/53.105036/8.906157" display="Oberneulander Landstraße 193"/>
    <hyperlink ref="C543" r:id="rId536" location="marker=17/53.08066/8.94024" display="Auf der Haide 5"/>
    <hyperlink ref="C544" r:id="rId537" location="marker=17/53.08220/8.94546" display="Am Haiddamm 45"/>
    <hyperlink ref="C545" r:id="rId538" location="marker=17/53.07091/8.92383" display="Am Hallacker 54"/>
    <hyperlink ref="C546" r:id="rId539" location="marker=17/53.09620/8.92921" display="Oberneulander Landstraße 95"/>
    <hyperlink ref="C547" r:id="rId540" location="marker=17/53.07829/8.94095" display="Rockwinkeler Landstraße 100"/>
    <hyperlink ref="C548" r:id="rId541" location="marker=17/53.08489/8.93152" display="Rockwinkeler Landstraße 37"/>
    <hyperlink ref="C549" r:id="rId542" location="marker=17/53.10239/8.89840" display="Am Rüten 39"/>
    <hyperlink ref="C550" r:id="rId543" location="marker=17/53.10239/8.89840" display="Am Rüten 39"/>
    <hyperlink ref="C551" r:id="rId544" location="marker=17/53.08861/8.93300" display="Rockwinkeler Chaussee 42"/>
    <hyperlink ref="C552" r:id="rId545" location="marker=17/53.10490/8.91150" display="Oberneulander Landstraße 175"/>
    <hyperlink ref="C553" r:id="rId546" location="marker=17/53.09652/8.91126" display="Rockwinkeler Chaussee 119"/>
    <hyperlink ref="C555" r:id="rId547" location="marker=17/53.10034/8.89743" display="Am Rüten 13"/>
    <hyperlink ref="C556" r:id="rId548" location="marker=17/53.08347/8.94135" display="Auf der Haide 29"/>
    <hyperlink ref="C557" r:id="rId549" location="marker=17/53.09936/8.90052" display="Oberneulander Chaussee 25"/>
    <hyperlink ref="C558" r:id="rId550" location="marker=17/53.10325/8.910045" display="Oberneulander Landstraße 173"/>
    <hyperlink ref="C559" r:id="rId551" location="marker=17/53.09501/8.93122" display="Oberneulander Landstraße 85"/>
    <hyperlink ref="C560" r:id="rId552" location="marker=17/53.10391/8.90846" display="Oberneulander Landstraße 183"/>
    <hyperlink ref="C561" r:id="rId553" location="marker=17/53.09068/8.93447" display="Rockwinkeler Chaussee 17"/>
    <hyperlink ref="C562" r:id="rId554" location="marker=17/53.10256/8.94701" display="Auf der alten Waide 20"/>
    <hyperlink ref="C563" r:id="rId555" location="marker=17/53.09473/8.93302" display="Oberneulander Landstraße 75"/>
    <hyperlink ref="C564" r:id="rId556" location="marker=17/53.08469/8.93971" display="Mühlenfeldstraße 63"/>
    <hyperlink ref="C565" r:id="rId557" location="marker=17/53.09636/8.94776" display="Hohenkampsweg 34"/>
    <hyperlink ref="C566" r:id="rId558" location="marker=17/53.07774/8.94234" display="Schevemoorer Landstraße 10"/>
    <hyperlink ref="C567" r:id="rId559" location="marker=17/53.09798/8.89919" display="Rockwinkeler Chaussee 160"/>
    <hyperlink ref="C568" r:id="rId560" location="marker=17/53.10127/8.89796" display="Am Rüten 23"/>
    <hyperlink ref="C569" r:id="rId561" location="marker=17/53.09068/8.93447" display="Rockwinkeler Chaussee 17"/>
    <hyperlink ref="C570" r:id="rId562" location="marker=17/53.08186/8.93993" display="Auf der Haide 14"/>
    <hyperlink ref="C571" r:id="rId563" location="marker=17/53.10156/8.90198" display="Apfelallee 16"/>
    <hyperlink ref="C572" r:id="rId564" location="marker=17/53.08596/8.93838" display="Mühlenfeldstraße 49"/>
    <hyperlink ref="C573" r:id="rId565" location="marker=17/53.08737/8.94390" display="Hodenbergerstraße 7"/>
    <hyperlink ref="C574" r:id="rId566" location="marker=17/53.09687/8.92845" display="Oberneulander Landstraße 101"/>
    <hyperlink ref="C575" r:id="rId567" location="marker=17/53.07717/8.93955" display="Rockwinkeler Landstraße 119"/>
    <hyperlink ref="C576" r:id="rId568" location="marker=17/53.10242/8.91005" display="Oberneulander Landstraße 166"/>
    <hyperlink ref="C577" r:id="rId569" location="marker=17/53.10242/8.91005" display="Oberneulander Landstraße 166"/>
    <hyperlink ref="C578" r:id="rId570" location="marker=17/53.09118/8.93941" display="Oberneulander Landstraße 35"/>
    <hyperlink ref="C579" r:id="rId571" location="marker=17/53.10562/8.90281" display="Oberneulander Landstraße 207"/>
    <hyperlink ref="C580" r:id="rId572" location="marker=17/53.09718/8.91012" display="Rockwinkeler Chaussee 123"/>
    <hyperlink ref="C581" r:id="rId573" location="marker=17/53.09858/8.90484" display="Rockwinkeler Chaussee 148"/>
    <hyperlink ref="C582" r:id="rId574" location="marker=17/53.10648/8.90111" display="Oberneulander Landstraße 216"/>
    <hyperlink ref="C583" r:id="rId575" location="marker=17/53.08982/8.93563" display="Mühlenfeldstraße 5"/>
    <hyperlink ref="C584" r:id="rId576" location="marker=17/53.09948/8.90092" display="Oberneulander Chaussee 27"/>
    <hyperlink ref="C585" r:id="rId577" location="marker=17/53.09171/8.93416" display="Oberneulander Landstraße 54"/>
    <hyperlink ref="C586" r:id="rId578" location="marker=17/53.08407/8.94009" display="Mühlenfeldstraße 69"/>
    <hyperlink ref="C587" r:id="rId579" location="marker=17/53.08389/8.93728" display="Mühlenweg 9"/>
    <hyperlink ref="C588" r:id="rId580" location="marker=17/53.08460/8.94909" display="Am Grashof 2"/>
    <hyperlink ref="C589" r:id="rId581" location="marker=17/53.09915/8.92248" display="Oberneulander Landstraße 133"/>
    <hyperlink ref="C590" r:id="rId582" location="marker=17/53.08982/8.93563" display="Mühlenfeldstraße 5"/>
    <hyperlink ref="C591" r:id="rId583" location="marker=17/53.10009/8.91834" display="Oberneulander Landstraße 142"/>
    <hyperlink ref="C592" r:id="rId584" location="marker=17/53.09110/8.92162" display="Rockwinkeler Chaussee 72"/>
    <hyperlink ref="C593" r:id="rId585" location="marker=17/53.09613/8.92595" display="Oberneulander Landstraße 100"/>
    <hyperlink ref="C594" r:id="rId586" location="marker=17/53.09850/8.89717" display="Oberneulander Chaussee 3"/>
    <hyperlink ref="C595" r:id="rId587" location="marker=17/53.10648/8.90111" display="Oberneulander Landstraße 216"/>
    <hyperlink ref="C596" r:id="rId588" location="marker=17/53.08469/8.93680" display="Mühlenweg 19"/>
    <hyperlink ref="C597" r:id="rId589" location="marker=17/53.08756/8.93876" display="Mühlenfeldstraße 38"/>
    <hyperlink ref="C598" r:id="rId590" location="marker=17/53.08447/8.94038" display="Mühlenfeldstraße 68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591"/>
  <legacyDrawing r:id="rId59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6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87" activePane="bottomLeft" state="frozen"/>
      <selection pane="topLeft" activeCell="A1" activeCellId="0" sqref="A1"/>
      <selection pane="bottomLeft" activeCell="A1" activeCellId="0" sqref="A1"/>
    </sheetView>
  </sheetViews>
  <sheetFormatPr defaultColWidth="11.578125" defaultRowHeight="14.15" zeroHeight="false" outlineLevelRow="0" outlineLevelCol="0"/>
  <cols>
    <col collapsed="false" customWidth="true" hidden="false" outlineLevel="0" max="1" min="1" style="9" width="26.17"/>
    <col collapsed="false" customWidth="true" hidden="false" outlineLevel="0" max="2" min="2" style="9" width="26.39"/>
    <col collapsed="false" customWidth="true" hidden="false" outlineLevel="0" max="3" min="3" style="9" width="43.51"/>
    <col collapsed="false" customWidth="true" hidden="false" outlineLevel="0" max="4" min="4" style="16" width="6.3"/>
    <col collapsed="false" customWidth="true" hidden="false" outlineLevel="0" max="5" min="5" style="9" width="25.83"/>
    <col collapsed="false" customWidth="true" hidden="false" outlineLevel="0" max="6" min="6" style="9" width="11.7"/>
    <col collapsed="false" customWidth="true" hidden="false" outlineLevel="0" max="7" min="7" style="9" width="18.93"/>
    <col collapsed="false" customWidth="true" hidden="false" outlineLevel="0" max="8" min="8" style="9" width="26.63"/>
    <col collapsed="false" customWidth="false" hidden="false" outlineLevel="0" max="1024" min="9" style="9" width="11.57"/>
  </cols>
  <sheetData>
    <row r="1" s="14" customFormat="true" ht="14.15" hidden="false" customHeight="true" outlineLevel="0" collapsed="false">
      <c r="A1" s="14" t="s">
        <v>72</v>
      </c>
      <c r="B1" s="14" t="s">
        <v>71</v>
      </c>
      <c r="C1" s="14" t="s">
        <v>73</v>
      </c>
      <c r="D1" s="14" t="s">
        <v>74</v>
      </c>
      <c r="E1" s="14" t="s">
        <v>75</v>
      </c>
      <c r="F1" s="14" t="s">
        <v>76</v>
      </c>
      <c r="G1" s="14" t="s">
        <v>77</v>
      </c>
      <c r="H1" s="14" t="s">
        <v>78</v>
      </c>
      <c r="I1" s="9"/>
      <c r="J1" s="9"/>
      <c r="K1" s="16"/>
      <c r="L1" s="16"/>
      <c r="AMI1" s="16"/>
      <c r="AMJ1" s="9"/>
    </row>
    <row r="2" customFormat="false" ht="14.15" hidden="false" customHeight="true" outlineLevel="0" collapsed="false">
      <c r="A2" s="15" t="s">
        <v>2578</v>
      </c>
      <c r="B2" s="9" t="str">
        <f aca="false">"Achterdiek "&amp;D2</f>
        <v>Achterdiek 20</v>
      </c>
      <c r="C2" s="9" t="str">
        <f aca="false">E2&amp;", "&amp;F2&amp;", "&amp;G2</f>
        <v>Huxoll, Fr., Gärtner</v>
      </c>
      <c r="D2" s="16" t="n">
        <v>20</v>
      </c>
      <c r="E2" s="9" t="s">
        <v>2540</v>
      </c>
      <c r="F2" s="9" t="s">
        <v>130</v>
      </c>
      <c r="G2" s="9" t="s">
        <v>236</v>
      </c>
    </row>
    <row r="3" customFormat="false" ht="14.15" hidden="false" customHeight="true" outlineLevel="0" collapsed="false">
      <c r="A3" s="15" t="s">
        <v>2578</v>
      </c>
      <c r="B3" s="9" t="str">
        <f aca="false">"Achterdiek "&amp;D3</f>
        <v>Achterdiek 20</v>
      </c>
      <c r="C3" s="9" t="str">
        <f aca="false">E3&amp;", "&amp;F3&amp;", "&amp;G3</f>
        <v>Huxoll, J., Arbeiter</v>
      </c>
      <c r="D3" s="16" t="n">
        <v>20</v>
      </c>
      <c r="E3" s="9" t="s">
        <v>2540</v>
      </c>
      <c r="F3" s="9" t="s">
        <v>150</v>
      </c>
      <c r="G3" s="9" t="s">
        <v>94</v>
      </c>
    </row>
    <row r="4" customFormat="false" ht="14.15" hidden="false" customHeight="true" outlineLevel="0" collapsed="false">
      <c r="A4" s="15" t="s">
        <v>2578</v>
      </c>
      <c r="B4" s="9" t="str">
        <f aca="false">"Achterdiek "&amp;D4</f>
        <v>Achterdiek 20</v>
      </c>
      <c r="C4" s="9" t="str">
        <f aca="false">E4&amp;", "&amp;F4&amp;", "&amp;G4</f>
        <v>Huxoll, Joh., Zimmermann</v>
      </c>
      <c r="D4" s="16" t="n">
        <v>20</v>
      </c>
      <c r="E4" s="9" t="s">
        <v>2540</v>
      </c>
      <c r="F4" s="9" t="s">
        <v>143</v>
      </c>
      <c r="G4" s="9" t="s">
        <v>137</v>
      </c>
    </row>
    <row r="5" customFormat="false" ht="14.15" hidden="false" customHeight="true" outlineLevel="0" collapsed="false">
      <c r="A5" s="15" t="s">
        <v>2579</v>
      </c>
      <c r="B5" s="9" t="str">
        <f aca="false">"Achterdiek "&amp;D5</f>
        <v>Achterdiek 22</v>
      </c>
      <c r="C5" s="9" t="str">
        <f aca="false">E5&amp;", "&amp;F5&amp;", "&amp;G5</f>
        <v>Brenke, M., Landmann</v>
      </c>
      <c r="D5" s="16" t="n">
        <v>22</v>
      </c>
      <c r="E5" s="9" t="s">
        <v>2545</v>
      </c>
      <c r="F5" s="9" t="s">
        <v>1829</v>
      </c>
      <c r="G5" s="9" t="s">
        <v>164</v>
      </c>
    </row>
    <row r="6" customFormat="false" ht="14.15" hidden="false" customHeight="true" outlineLevel="0" collapsed="false">
      <c r="A6" s="15" t="s">
        <v>2552</v>
      </c>
      <c r="B6" s="9" t="str">
        <f aca="false">"Achterdiek "&amp;D6</f>
        <v>Achterdiek 30</v>
      </c>
      <c r="C6" s="9" t="str">
        <f aca="false">E6&amp;", "&amp;F6&amp;", "&amp;G6</f>
        <v>Tesch, Joh., Gärtnergehülfe</v>
      </c>
      <c r="D6" s="16" t="n">
        <v>30</v>
      </c>
      <c r="E6" s="9" t="s">
        <v>2551</v>
      </c>
      <c r="F6" s="9" t="s">
        <v>143</v>
      </c>
      <c r="G6" s="9" t="s">
        <v>2580</v>
      </c>
    </row>
    <row r="7" customFormat="false" ht="14.15" hidden="false" customHeight="true" outlineLevel="0" collapsed="false">
      <c r="A7" s="15" t="s">
        <v>2581</v>
      </c>
      <c r="B7" s="9" t="str">
        <f aca="false">"Achterdiek "&amp;D7</f>
        <v>Achterdiek 136</v>
      </c>
      <c r="C7" s="9" t="str">
        <f aca="false">E7&amp;", "&amp;F7&amp;", "&amp;G7</f>
        <v>Asendorf, H., Zimmermann</v>
      </c>
      <c r="D7" s="16" t="n">
        <v>136</v>
      </c>
      <c r="E7" s="9" t="s">
        <v>2556</v>
      </c>
      <c r="F7" s="9" t="s">
        <v>109</v>
      </c>
      <c r="G7" s="9" t="s">
        <v>137</v>
      </c>
    </row>
    <row r="8" customFormat="false" ht="14.15" hidden="false" customHeight="true" outlineLevel="0" collapsed="false">
      <c r="A8" s="15" t="s">
        <v>2582</v>
      </c>
      <c r="B8" s="9" t="str">
        <f aca="false">"Achterdiek "&amp;D8</f>
        <v>Achterdiek 144</v>
      </c>
      <c r="C8" s="9" t="str">
        <f aca="false">E8&amp;", "&amp;F8&amp;", "&amp;G8</f>
        <v>Tietjen, A., Arbeiter</v>
      </c>
      <c r="D8" s="16" t="n">
        <v>144</v>
      </c>
      <c r="E8" s="9" t="s">
        <v>422</v>
      </c>
      <c r="F8" s="9" t="s">
        <v>256</v>
      </c>
      <c r="G8" s="9" t="s">
        <v>94</v>
      </c>
    </row>
    <row r="9" customFormat="false" ht="14.15" hidden="false" customHeight="true" outlineLevel="0" collapsed="false">
      <c r="A9" s="15" t="s">
        <v>2566</v>
      </c>
      <c r="B9" s="9" t="str">
        <f aca="false">"Achterdiek "&amp;D9</f>
        <v>Achterdiek 172</v>
      </c>
      <c r="C9" s="9" t="str">
        <f aca="false">E9&amp;", "&amp;F9&amp;", "&amp;G9</f>
        <v>Osmers, D., Landmann</v>
      </c>
      <c r="D9" s="16" t="n">
        <v>172</v>
      </c>
      <c r="E9" s="9" t="s">
        <v>303</v>
      </c>
      <c r="F9" s="9" t="s">
        <v>263</v>
      </c>
      <c r="G9" s="9" t="s">
        <v>164</v>
      </c>
    </row>
    <row r="10" customFormat="false" ht="14.15" hidden="false" customHeight="true" outlineLevel="0" collapsed="false">
      <c r="A10" s="15" t="s">
        <v>2571</v>
      </c>
      <c r="B10" s="9" t="str">
        <f aca="false">"Achterdiek "&amp;D10</f>
        <v>Achterdiek 180</v>
      </c>
      <c r="C10" s="9" t="str">
        <f aca="false">E10&amp;", "&amp;F10&amp;", "&amp;G10</f>
        <v>Behrens, Fr., Landmann</v>
      </c>
      <c r="D10" s="16" t="n">
        <v>180</v>
      </c>
      <c r="E10" s="9" t="s">
        <v>142</v>
      </c>
      <c r="F10" s="9" t="s">
        <v>130</v>
      </c>
      <c r="G10" s="9" t="s">
        <v>164</v>
      </c>
    </row>
    <row r="11" customFormat="false" ht="14.15" hidden="false" customHeight="true" outlineLevel="0" collapsed="false">
      <c r="A11" s="15" t="s">
        <v>1549</v>
      </c>
      <c r="B11" s="9" t="str">
        <f aca="false">"Am Grashof "&amp;D11</f>
        <v>Am Grashof 2</v>
      </c>
      <c r="C11" s="9" t="str">
        <f aca="false">E11&amp;", "&amp;F11&amp;", "&amp;G11</f>
        <v>Wieters, H., Landmann</v>
      </c>
      <c r="D11" s="16" t="n">
        <v>2</v>
      </c>
      <c r="E11" s="9" t="s">
        <v>1548</v>
      </c>
      <c r="F11" s="9" t="s">
        <v>109</v>
      </c>
      <c r="G11" s="9" t="s">
        <v>164</v>
      </c>
    </row>
    <row r="12" customFormat="false" ht="14.15" hidden="false" customHeight="true" outlineLevel="0" collapsed="false">
      <c r="A12" s="15" t="s">
        <v>743</v>
      </c>
      <c r="B12" s="9" t="str">
        <f aca="false">"Am Grashof "&amp;D12</f>
        <v>Am Grashof 5</v>
      </c>
      <c r="C12" s="9" t="str">
        <f aca="false">E12&amp;", "&amp;F12&amp;", "&amp;G12</f>
        <v>Osmers, A., Landmann</v>
      </c>
      <c r="D12" s="16" t="n">
        <v>5</v>
      </c>
      <c r="E12" s="9" t="s">
        <v>303</v>
      </c>
      <c r="F12" s="9" t="s">
        <v>256</v>
      </c>
      <c r="G12" s="9" t="s">
        <v>164</v>
      </c>
    </row>
    <row r="13" customFormat="false" ht="14.15" hidden="false" customHeight="true" outlineLevel="0" collapsed="false">
      <c r="A13" s="15" t="s">
        <v>1560</v>
      </c>
      <c r="B13" s="9" t="str">
        <f aca="false">"Am Grashof "&amp;D13</f>
        <v>Am Grashof 12</v>
      </c>
      <c r="C13" s="9" t="str">
        <f aca="false">E13&amp;", "&amp;F13&amp;", "&amp;G13</f>
        <v>Cordes, Joh., Bahnarbeiter</v>
      </c>
      <c r="D13" s="16" t="n">
        <v>12</v>
      </c>
      <c r="E13" s="9" t="s">
        <v>1559</v>
      </c>
      <c r="F13" s="9" t="s">
        <v>143</v>
      </c>
      <c r="G13" s="9" t="s">
        <v>1103</v>
      </c>
    </row>
    <row r="14" customFormat="false" ht="14.15" hidden="false" customHeight="true" outlineLevel="0" collapsed="false">
      <c r="A14" s="15" t="s">
        <v>1560</v>
      </c>
      <c r="B14" s="9" t="str">
        <f aca="false">"Am Grashof "&amp;D14</f>
        <v>Am Grashof 12</v>
      </c>
      <c r="C14" s="9" t="str">
        <f aca="false">E14&amp;", "&amp;F14&amp;", "&amp;G14</f>
        <v>Nöthig, E., Arbeiter</v>
      </c>
      <c r="D14" s="16" t="n">
        <v>12</v>
      </c>
      <c r="E14" s="9" t="s">
        <v>1561</v>
      </c>
      <c r="F14" s="9" t="s">
        <v>2583</v>
      </c>
      <c r="G14" s="9" t="s">
        <v>94</v>
      </c>
    </row>
    <row r="15" customFormat="false" ht="14.15" hidden="false" customHeight="true" outlineLevel="0" collapsed="false">
      <c r="A15" s="15" t="s">
        <v>749</v>
      </c>
      <c r="B15" s="9" t="str">
        <f aca="false">"Am Grashof "&amp;D15</f>
        <v>Am Grashof 13</v>
      </c>
      <c r="C15" s="9" t="str">
        <f aca="false">E15&amp;", "&amp;F15&amp;", "&amp;G15</f>
        <v>Meier, B., Zimmermann</v>
      </c>
      <c r="D15" s="16" t="n">
        <v>13</v>
      </c>
      <c r="E15" s="9" t="s">
        <v>748</v>
      </c>
      <c r="F15" s="9" t="s">
        <v>2584</v>
      </c>
      <c r="G15" s="9" t="s">
        <v>137</v>
      </c>
    </row>
    <row r="16" customFormat="false" ht="14.15" hidden="false" customHeight="true" outlineLevel="0" collapsed="false">
      <c r="A16" s="15" t="s">
        <v>1651</v>
      </c>
      <c r="B16" s="9" t="str">
        <f aca="false">"Am Haiddamm "&amp;D16</f>
        <v>Am Haiddamm 2</v>
      </c>
      <c r="C16" s="9" t="str">
        <f aca="false">E16&amp;", "&amp;F16&amp;", "&amp;H16</f>
        <v>Migault, Dr. H., Landgut</v>
      </c>
      <c r="D16" s="16" t="n">
        <v>2</v>
      </c>
      <c r="E16" s="9" t="s">
        <v>149</v>
      </c>
      <c r="F16" s="9" t="s">
        <v>2585</v>
      </c>
      <c r="H16" s="9" t="s">
        <v>151</v>
      </c>
    </row>
    <row r="17" customFormat="false" ht="14.15" hidden="false" customHeight="true" outlineLevel="0" collapsed="false">
      <c r="A17" s="15" t="s">
        <v>1610</v>
      </c>
      <c r="B17" s="9" t="str">
        <f aca="false">"Am Haiddamm "&amp;D17</f>
        <v>Am Haiddamm 4</v>
      </c>
      <c r="C17" s="9" t="str">
        <f aca="false">E17&amp;", "&amp;F17&amp;", "&amp;G17</f>
        <v>Jürgens, Joh., Landmann</v>
      </c>
      <c r="D17" s="16" t="n">
        <v>4</v>
      </c>
      <c r="E17" s="9" t="s">
        <v>291</v>
      </c>
      <c r="F17" s="9" t="s">
        <v>143</v>
      </c>
      <c r="G17" s="9" t="s">
        <v>164</v>
      </c>
    </row>
    <row r="18" customFormat="false" ht="14.15" hidden="false" customHeight="true" outlineLevel="0" collapsed="false">
      <c r="A18" s="15" t="s">
        <v>1637</v>
      </c>
      <c r="B18" s="9" t="str">
        <f aca="false">"Am Haiddamm "&amp;D18</f>
        <v>Am Haiddamm 5</v>
      </c>
      <c r="C18" s="9" t="str">
        <f aca="false">E18&amp;", "&amp;F18&amp;", "&amp;G18</f>
        <v>Höge, Hch., Gärtner</v>
      </c>
      <c r="D18" s="16" t="n">
        <v>5</v>
      </c>
      <c r="E18" s="9" t="s">
        <v>1636</v>
      </c>
      <c r="F18" s="9" t="s">
        <v>754</v>
      </c>
      <c r="G18" s="9" t="s">
        <v>236</v>
      </c>
    </row>
    <row r="19" customFormat="false" ht="14.15" hidden="false" customHeight="true" outlineLevel="0" collapsed="false">
      <c r="A19" s="15" t="s">
        <v>1637</v>
      </c>
      <c r="B19" s="9" t="str">
        <f aca="false">"Am Haiddamm "&amp;D19</f>
        <v>Am Haiddamm 5</v>
      </c>
      <c r="C19" s="9" t="str">
        <f aca="false">E19&amp;", "&amp;F19&amp;", "&amp;G19</f>
        <v>Höge, Hinr., Altenteiler</v>
      </c>
      <c r="D19" s="16" t="n">
        <v>5</v>
      </c>
      <c r="E19" s="9" t="s">
        <v>1636</v>
      </c>
      <c r="F19" s="9" t="s">
        <v>355</v>
      </c>
      <c r="G19" s="9" t="s">
        <v>2586</v>
      </c>
    </row>
    <row r="20" customFormat="false" ht="14.15" hidden="false" customHeight="true" outlineLevel="0" collapsed="false">
      <c r="A20" s="15" t="s">
        <v>1606</v>
      </c>
      <c r="B20" s="9" t="str">
        <f aca="false">"Am Haiddamm "&amp;D20</f>
        <v>Am Haiddamm 17</v>
      </c>
      <c r="C20" s="9" t="str">
        <f aca="false">E20&amp;", "&amp;F20&amp;", "&amp;G20</f>
        <v>Göttsche, H., Malermeister</v>
      </c>
      <c r="D20" s="16" t="n">
        <v>17</v>
      </c>
      <c r="E20" s="9" t="s">
        <v>1604</v>
      </c>
      <c r="F20" s="9" t="s">
        <v>109</v>
      </c>
      <c r="G20" s="9" t="s">
        <v>1605</v>
      </c>
    </row>
    <row r="21" customFormat="false" ht="14.15" hidden="false" customHeight="true" outlineLevel="0" collapsed="false">
      <c r="A21" s="15" t="s">
        <v>1606</v>
      </c>
      <c r="B21" s="9" t="str">
        <f aca="false">"Am Haiddamm "&amp;D21</f>
        <v>Am Haiddamm 17</v>
      </c>
      <c r="C21" s="9" t="str">
        <f aca="false">E21&amp;", "&amp;F21&amp;", "&amp;G21</f>
        <v>Helm, Ph., Wwe.</v>
      </c>
      <c r="D21" s="16" t="n">
        <v>17</v>
      </c>
      <c r="E21" s="9" t="s">
        <v>2587</v>
      </c>
      <c r="F21" s="9" t="s">
        <v>2588</v>
      </c>
      <c r="G21" s="9" t="s">
        <v>91</v>
      </c>
    </row>
    <row r="22" customFormat="false" ht="14.15" hidden="false" customHeight="true" outlineLevel="0" collapsed="false">
      <c r="A22" s="15" t="s">
        <v>1600</v>
      </c>
      <c r="B22" s="9" t="str">
        <f aca="false">"Am Haiddamm "&amp;D22</f>
        <v>Am Haiddamm 20</v>
      </c>
      <c r="C22" s="9" t="str">
        <f aca="false">E22&amp;", "&amp;F22&amp;", "&amp;G22</f>
        <v>Gröne, Joh., Landmann</v>
      </c>
      <c r="D22" s="16" t="n">
        <v>20</v>
      </c>
      <c r="E22" s="9" t="s">
        <v>1594</v>
      </c>
      <c r="F22" s="9" t="s">
        <v>143</v>
      </c>
      <c r="G22" s="9" t="s">
        <v>164</v>
      </c>
    </row>
    <row r="23" customFormat="false" ht="14.15" hidden="false" customHeight="true" outlineLevel="0" collapsed="false">
      <c r="A23" s="15" t="s">
        <v>1596</v>
      </c>
      <c r="B23" s="9" t="str">
        <f aca="false">"Am Haiddamm "&amp;D23</f>
        <v>Am Haiddamm 24</v>
      </c>
      <c r="C23" s="9" t="str">
        <f aca="false">E23&amp;", "&amp;F23&amp;", "&amp;G23</f>
        <v>Gröne, D., Böttcher</v>
      </c>
      <c r="D23" s="16" t="n">
        <v>24</v>
      </c>
      <c r="E23" s="9" t="s">
        <v>1594</v>
      </c>
      <c r="F23" s="9" t="s">
        <v>263</v>
      </c>
      <c r="G23" s="9" t="s">
        <v>2589</v>
      </c>
    </row>
    <row r="24" customFormat="false" ht="14.15" hidden="false" customHeight="true" outlineLevel="0" collapsed="false">
      <c r="A24" s="15" t="s">
        <v>1590</v>
      </c>
      <c r="B24" s="9" t="str">
        <f aca="false">"Am Haiddamm "&amp;D24</f>
        <v>Am Haiddamm 25</v>
      </c>
      <c r="C24" s="9" t="str">
        <f aca="false">E24&amp;", "&amp;F24</f>
        <v>Kropp, Joh.</v>
      </c>
      <c r="D24" s="16" t="n">
        <v>25</v>
      </c>
      <c r="E24" s="9" t="s">
        <v>1096</v>
      </c>
      <c r="F24" s="9" t="s">
        <v>143</v>
      </c>
    </row>
    <row r="25" customFormat="false" ht="14.15" hidden="false" customHeight="true" outlineLevel="0" collapsed="false">
      <c r="A25" s="15" t="s">
        <v>1590</v>
      </c>
      <c r="B25" s="9" t="str">
        <f aca="false">"Am Haiddamm "&amp;D25</f>
        <v>Am Haiddamm 25</v>
      </c>
      <c r="C25" s="9" t="str">
        <f aca="false">E25&amp;", "&amp;F25&amp;", "&amp;G25</f>
        <v>Kropp, Joh., Arbeiter</v>
      </c>
      <c r="D25" s="16" t="n">
        <v>25</v>
      </c>
      <c r="E25" s="9" t="s">
        <v>1096</v>
      </c>
      <c r="F25" s="9" t="s">
        <v>143</v>
      </c>
      <c r="G25" s="9" t="s">
        <v>94</v>
      </c>
    </row>
    <row r="26" customFormat="false" ht="14.15" hidden="false" customHeight="true" outlineLevel="0" collapsed="false">
      <c r="A26" s="15" t="s">
        <v>1586</v>
      </c>
      <c r="B26" s="9" t="str">
        <f aca="false">"Am Haiddamm "&amp;D26</f>
        <v>Am Haiddamm 32</v>
      </c>
      <c r="C26" s="9" t="str">
        <f aca="false">E26&amp;", "&amp;F26&amp;", "&amp;G26</f>
        <v>Elmers, Hinr., Landmann</v>
      </c>
      <c r="D26" s="16" t="n">
        <v>32</v>
      </c>
      <c r="E26" s="9" t="s">
        <v>1585</v>
      </c>
      <c r="F26" s="9" t="s">
        <v>355</v>
      </c>
      <c r="G26" s="9" t="s">
        <v>164</v>
      </c>
    </row>
    <row r="27" customFormat="false" ht="14.15" hidden="false" customHeight="true" outlineLevel="0" collapsed="false">
      <c r="A27" s="15" t="s">
        <v>1581</v>
      </c>
      <c r="B27" s="9" t="str">
        <f aca="false">"Am Haiddamm "&amp;D27</f>
        <v>Am Haiddamm 35</v>
      </c>
      <c r="C27" s="9" t="str">
        <f aca="false">E27&amp;", "&amp;F27&amp;", "&amp;G27</f>
        <v>Döding, W., Arbeiter</v>
      </c>
      <c r="D27" s="16" t="n">
        <v>35</v>
      </c>
      <c r="E27" s="9" t="s">
        <v>1580</v>
      </c>
      <c r="F27" s="9" t="s">
        <v>559</v>
      </c>
      <c r="G27" s="9" t="s">
        <v>94</v>
      </c>
    </row>
    <row r="28" customFormat="false" ht="14.15" hidden="false" customHeight="true" outlineLevel="0" collapsed="false">
      <c r="A28" s="15" t="s">
        <v>1576</v>
      </c>
      <c r="B28" s="9" t="str">
        <f aca="false">"Am Haiddamm "&amp;D28</f>
        <v>Am Haiddamm 37</v>
      </c>
      <c r="C28" s="9" t="str">
        <f aca="false">E28&amp;", "&amp;F28&amp;", "&amp;G28</f>
        <v>Bischoff, M., Wwe.</v>
      </c>
      <c r="D28" s="16" t="n">
        <v>37</v>
      </c>
      <c r="E28" s="9" t="s">
        <v>2316</v>
      </c>
      <c r="F28" s="9" t="s">
        <v>1829</v>
      </c>
      <c r="G28" s="9" t="s">
        <v>91</v>
      </c>
    </row>
    <row r="29" customFormat="false" ht="14.15" hidden="false" customHeight="true" outlineLevel="0" collapsed="false">
      <c r="A29" s="15" t="s">
        <v>1576</v>
      </c>
      <c r="B29" s="9" t="str">
        <f aca="false">"Am Haiddamm "&amp;D29</f>
        <v>Am Haiddamm 37</v>
      </c>
      <c r="C29" s="9" t="str">
        <f aca="false">E29&amp;", "&amp;F29&amp;", "&amp;G29</f>
        <v>Rotermund, W., Arbeiter</v>
      </c>
      <c r="D29" s="16" t="n">
        <v>37</v>
      </c>
      <c r="E29" s="9" t="s">
        <v>1522</v>
      </c>
      <c r="F29" s="9" t="s">
        <v>559</v>
      </c>
      <c r="G29" s="9" t="s">
        <v>94</v>
      </c>
    </row>
    <row r="30" customFormat="false" ht="14.15" hidden="false" customHeight="true" outlineLevel="0" collapsed="false">
      <c r="A30" s="15" t="s">
        <v>1572</v>
      </c>
      <c r="B30" s="9" t="str">
        <f aca="false">"Am Haiddamm "&amp;D30</f>
        <v>Am Haiddamm 39</v>
      </c>
      <c r="C30" s="9" t="str">
        <f aca="false">E30&amp;", "&amp;F30&amp;", "&amp;G30</f>
        <v>Brand, Joh., Arbeiter</v>
      </c>
      <c r="D30" s="16" t="n">
        <v>39</v>
      </c>
      <c r="E30" s="9" t="s">
        <v>1571</v>
      </c>
      <c r="F30" s="9" t="s">
        <v>143</v>
      </c>
      <c r="G30" s="9" t="s">
        <v>94</v>
      </c>
    </row>
    <row r="31" customFormat="false" ht="14.15" hidden="false" customHeight="true" outlineLevel="0" collapsed="false">
      <c r="A31" s="15" t="s">
        <v>1566</v>
      </c>
      <c r="B31" s="9" t="str">
        <f aca="false">"Am Haiddamm "&amp;D31</f>
        <v>Am Haiddamm 43</v>
      </c>
      <c r="C31" s="9" t="str">
        <f aca="false">E31&amp;", "&amp;F31&amp;", "&amp;G31</f>
        <v>Blome, H., Maurer</v>
      </c>
      <c r="D31" s="16" t="n">
        <v>43</v>
      </c>
      <c r="E31" s="9" t="s">
        <v>354</v>
      </c>
      <c r="F31" s="9" t="s">
        <v>109</v>
      </c>
      <c r="G31" s="9" t="s">
        <v>727</v>
      </c>
    </row>
    <row r="32" customFormat="false" ht="14.15" hidden="false" customHeight="true" outlineLevel="0" collapsed="false">
      <c r="A32" s="15" t="s">
        <v>1566</v>
      </c>
      <c r="B32" s="9" t="str">
        <f aca="false">"Am Haiddamm "&amp;D32</f>
        <v>Am Haiddamm 43</v>
      </c>
      <c r="C32" s="9" t="str">
        <f aca="false">E32&amp;", "&amp;F32&amp;", "&amp;G32</f>
        <v>Blome, K., Maurer</v>
      </c>
      <c r="D32" s="16" t="n">
        <v>43</v>
      </c>
      <c r="E32" s="9" t="s">
        <v>354</v>
      </c>
      <c r="F32" s="9" t="s">
        <v>2590</v>
      </c>
      <c r="G32" s="9" t="s">
        <v>727</v>
      </c>
    </row>
    <row r="33" customFormat="false" ht="14.15" hidden="false" customHeight="true" outlineLevel="0" collapsed="false">
      <c r="A33" s="15" t="s">
        <v>1566</v>
      </c>
      <c r="B33" s="9" t="str">
        <f aca="false">"Am Haiddamm "&amp;D33</f>
        <v>Am Haiddamm 43</v>
      </c>
      <c r="C33" s="9" t="str">
        <f aca="false">E33&amp;", "&amp;F33&amp;", "&amp;G33</f>
        <v>Schnier, H., Maurer</v>
      </c>
      <c r="D33" s="16" t="n">
        <v>43</v>
      </c>
      <c r="E33" s="9" t="s">
        <v>1327</v>
      </c>
      <c r="F33" s="9" t="s">
        <v>109</v>
      </c>
      <c r="G33" s="9" t="s">
        <v>727</v>
      </c>
    </row>
    <row r="34" customFormat="false" ht="14.15" hidden="false" customHeight="true" outlineLevel="0" collapsed="false">
      <c r="A34" s="15" t="s">
        <v>1500</v>
      </c>
      <c r="B34" s="9" t="str">
        <f aca="false">"Am Haiddamm "&amp;D34</f>
        <v>Am Haiddamm 45</v>
      </c>
      <c r="C34" s="9" t="str">
        <f aca="false">E34&amp;", "&amp;F34&amp;", "&amp;G34&amp;", "&amp;H34</f>
        <v>Kaars, B., Wwe., Landwirtschaft</v>
      </c>
      <c r="D34" s="16" t="n">
        <v>45</v>
      </c>
      <c r="E34" s="9" t="s">
        <v>375</v>
      </c>
      <c r="F34" s="9" t="s">
        <v>2584</v>
      </c>
      <c r="G34" s="9" t="s">
        <v>91</v>
      </c>
      <c r="H34" s="9" t="s">
        <v>2591</v>
      </c>
    </row>
    <row r="35" customFormat="false" ht="14.15" hidden="false" customHeight="true" outlineLevel="0" collapsed="false">
      <c r="A35" s="15" t="s">
        <v>1500</v>
      </c>
      <c r="B35" s="9" t="str">
        <f aca="false">"Am Haiddamm "&amp;D35</f>
        <v>Am Haiddamm 45</v>
      </c>
      <c r="C35" s="9" t="str">
        <f aca="false">E35&amp;", "&amp;F35&amp;", "&amp;G35</f>
        <v>Kaars, Chr., Landmann</v>
      </c>
      <c r="D35" s="16" t="n">
        <v>45</v>
      </c>
      <c r="E35" s="9" t="s">
        <v>375</v>
      </c>
      <c r="F35" s="9" t="s">
        <v>242</v>
      </c>
      <c r="G35" s="9" t="s">
        <v>164</v>
      </c>
    </row>
    <row r="36" customFormat="false" ht="14.15" hidden="false" customHeight="true" outlineLevel="0" collapsed="false">
      <c r="A36" s="15" t="s">
        <v>1500</v>
      </c>
      <c r="B36" s="9" t="str">
        <f aca="false">"Am Haiddamm "&amp;D36</f>
        <v>Am Haiddamm 45</v>
      </c>
      <c r="C36" s="9" t="str">
        <f aca="false">E36&amp;", "&amp;F36&amp;", "&amp;G36</f>
        <v>Tidemann, Fr., Landmann</v>
      </c>
      <c r="D36" s="16" t="n">
        <v>45</v>
      </c>
      <c r="E36" s="9" t="s">
        <v>2592</v>
      </c>
      <c r="F36" s="9" t="s">
        <v>130</v>
      </c>
      <c r="G36" s="9" t="s">
        <v>164</v>
      </c>
    </row>
    <row r="37" customFormat="false" ht="14.15" hidden="false" customHeight="true" outlineLevel="0" collapsed="false">
      <c r="A37" s="15" t="s">
        <v>1538</v>
      </c>
      <c r="B37" s="9" t="str">
        <f aca="false">"Am Haiddamm "&amp;D37</f>
        <v>Am Haiddamm 51</v>
      </c>
      <c r="C37" s="9" t="str">
        <f aca="false">E37&amp;", "&amp;F37&amp;", "&amp;G37</f>
        <v>Behrens, Joh., Landmann</v>
      </c>
      <c r="D37" s="16" t="n">
        <v>51</v>
      </c>
      <c r="E37" s="9" t="s">
        <v>142</v>
      </c>
      <c r="F37" s="9" t="s">
        <v>143</v>
      </c>
      <c r="G37" s="9" t="s">
        <v>164</v>
      </c>
    </row>
    <row r="38" customFormat="false" ht="14.15" hidden="false" customHeight="true" outlineLevel="0" collapsed="false">
      <c r="A38" s="8"/>
      <c r="B38" s="15" t="s">
        <v>2593</v>
      </c>
      <c r="C38" s="9" t="str">
        <f aca="false">E38&amp;", "&amp;F38&amp;", "&amp;G38</f>
        <v>Jäger, W., Schneidermeister</v>
      </c>
      <c r="D38" s="16" t="n">
        <v>54</v>
      </c>
      <c r="E38" s="9" t="s">
        <v>733</v>
      </c>
      <c r="F38" s="9" t="s">
        <v>559</v>
      </c>
      <c r="G38" s="9" t="s">
        <v>1886</v>
      </c>
    </row>
    <row r="39" customFormat="false" ht="14.15" hidden="false" customHeight="true" outlineLevel="0" collapsed="false">
      <c r="A39" s="15" t="s">
        <v>1377</v>
      </c>
      <c r="B39" s="9" t="str">
        <f aca="false">"Am Hallacker "&amp;D39</f>
        <v>Am Hallacker 52</v>
      </c>
      <c r="C39" s="9" t="str">
        <f aca="false">E39&amp;", "&amp;F39&amp;", "&amp;G39</f>
        <v>Behrens, Fr., Landmann</v>
      </c>
      <c r="D39" s="16" t="n">
        <v>52</v>
      </c>
      <c r="E39" s="9" t="s">
        <v>142</v>
      </c>
      <c r="F39" s="9" t="s">
        <v>130</v>
      </c>
      <c r="G39" s="9" t="s">
        <v>164</v>
      </c>
    </row>
    <row r="40" customFormat="false" ht="14.15" hidden="false" customHeight="true" outlineLevel="0" collapsed="false">
      <c r="A40" s="15" t="s">
        <v>1377</v>
      </c>
      <c r="B40" s="9" t="str">
        <f aca="false">"Am Hallacker "&amp;D40</f>
        <v>Am Hallacker 52</v>
      </c>
      <c r="C40" s="9" t="str">
        <f aca="false">E40&amp;", "&amp;F40&amp;", "&amp;G40</f>
        <v>Behrens, Hinr., Wwe.</v>
      </c>
      <c r="D40" s="16" t="n">
        <v>52</v>
      </c>
      <c r="E40" s="9" t="s">
        <v>142</v>
      </c>
      <c r="F40" s="9" t="s">
        <v>355</v>
      </c>
      <c r="G40" s="9" t="s">
        <v>91</v>
      </c>
    </row>
    <row r="41" customFormat="false" ht="14.15" hidden="false" customHeight="true" outlineLevel="0" collapsed="false">
      <c r="A41" s="18" t="s">
        <v>1373</v>
      </c>
      <c r="B41" s="9" t="str">
        <f aca="false">"Am Hallacker "&amp;D41</f>
        <v>Am Hallacker 54</v>
      </c>
      <c r="C41" s="9" t="str">
        <f aca="false">E41&amp;", "&amp;F41&amp;", "&amp;G41</f>
        <v>Nahrmann, D., Arbeiter</v>
      </c>
      <c r="D41" s="16" t="n">
        <v>54</v>
      </c>
      <c r="E41" s="9" t="s">
        <v>1371</v>
      </c>
      <c r="F41" s="9" t="s">
        <v>263</v>
      </c>
      <c r="G41" s="9" t="s">
        <v>94</v>
      </c>
    </row>
    <row r="42" customFormat="false" ht="14.15" hidden="false" customHeight="true" outlineLevel="0" collapsed="false">
      <c r="A42" s="8"/>
      <c r="B42" s="9" t="str">
        <f aca="false">"Am Hallacker "&amp;D42</f>
        <v>Am Hallacker 56</v>
      </c>
      <c r="C42" s="9" t="str">
        <f aca="false">E42&amp;", "&amp;F42&amp;", "&amp;G42</f>
        <v>Wagschal, Ad., Arbeiter</v>
      </c>
      <c r="D42" s="16" t="n">
        <v>56</v>
      </c>
      <c r="E42" s="9" t="s">
        <v>463</v>
      </c>
      <c r="F42" s="9" t="s">
        <v>2594</v>
      </c>
      <c r="G42" s="9" t="s">
        <v>94</v>
      </c>
    </row>
    <row r="43" customFormat="false" ht="14.15" hidden="false" customHeight="true" outlineLevel="0" collapsed="false">
      <c r="A43" s="15" t="s">
        <v>1507</v>
      </c>
      <c r="B43" s="9" t="str">
        <f aca="false">"Am Hodenberger Deich "&amp;D43</f>
        <v>Am Hodenberger Deich 20</v>
      </c>
      <c r="C43" s="9" t="str">
        <f aca="false">E43&amp;", "&amp;F43&amp;", "&amp;G43</f>
        <v>Bartels, Fr., Bahnwärter a. D.</v>
      </c>
      <c r="D43" s="16" t="n">
        <v>20</v>
      </c>
      <c r="E43" s="9" t="s">
        <v>85</v>
      </c>
      <c r="F43" s="9" t="s">
        <v>130</v>
      </c>
      <c r="G43" s="9" t="s">
        <v>1506</v>
      </c>
    </row>
    <row r="44" customFormat="false" ht="14.15" hidden="false" customHeight="true" outlineLevel="0" collapsed="false">
      <c r="A44" s="15" t="s">
        <v>1507</v>
      </c>
      <c r="B44" s="9" t="str">
        <f aca="false">"Am Hodenberger Deich "&amp;D44</f>
        <v>Am Hodenberger Deich 20</v>
      </c>
      <c r="C44" s="9" t="str">
        <f aca="false">E44&amp;", "&amp;F44&amp;", "&amp;G44</f>
        <v>Bartels, Joh., Arbeiter</v>
      </c>
      <c r="D44" s="16" t="n">
        <v>20</v>
      </c>
      <c r="E44" s="9" t="s">
        <v>85</v>
      </c>
      <c r="F44" s="9" t="s">
        <v>143</v>
      </c>
      <c r="G44" s="9" t="s">
        <v>94</v>
      </c>
    </row>
    <row r="45" customFormat="false" ht="14.15" hidden="false" customHeight="true" outlineLevel="0" collapsed="false">
      <c r="A45" s="15" t="s">
        <v>1513</v>
      </c>
      <c r="B45" s="9" t="str">
        <f aca="false">"Am Hodenberger Deich "&amp;D45</f>
        <v>Am Hodenberger Deich 21</v>
      </c>
      <c r="C45" s="9" t="str">
        <f aca="false">E45&amp;", "&amp;F45&amp;", "&amp;G45</f>
        <v>Mattfeld, Louis, Drechsler</v>
      </c>
      <c r="D45" s="16" t="n">
        <v>21</v>
      </c>
      <c r="E45" s="9" t="s">
        <v>770</v>
      </c>
      <c r="F45" s="9" t="s">
        <v>1511</v>
      </c>
      <c r="G45" s="9" t="s">
        <v>1512</v>
      </c>
    </row>
    <row r="46" customFormat="false" ht="14.15" hidden="false" customHeight="true" outlineLevel="0" collapsed="false">
      <c r="A46" s="15" t="s">
        <v>1513</v>
      </c>
      <c r="B46" s="9" t="str">
        <f aca="false">"Am Hodenberger Deich "&amp;D46</f>
        <v>Am Hodenberger Deich 21</v>
      </c>
      <c r="C46" s="9" t="str">
        <f aca="false">E46&amp;", "&amp;F46&amp;", "&amp;G46</f>
        <v>Plate, Fr., Zimmermann</v>
      </c>
      <c r="D46" s="16" t="n">
        <v>21</v>
      </c>
      <c r="E46" s="9" t="s">
        <v>1251</v>
      </c>
      <c r="F46" s="9" t="s">
        <v>130</v>
      </c>
      <c r="G46" s="9" t="s">
        <v>137</v>
      </c>
    </row>
    <row r="47" customFormat="false" ht="14.15" hidden="false" customHeight="true" outlineLevel="0" collapsed="false">
      <c r="A47" s="15" t="s">
        <v>1517</v>
      </c>
      <c r="B47" s="9" t="str">
        <f aca="false">"Am Hodenberger Deich "&amp;D47</f>
        <v>Am Hodenberger Deich 22</v>
      </c>
      <c r="C47" s="9" t="str">
        <f aca="false">E47&amp;", "&amp;F47&amp;", "&amp;G47</f>
        <v>Frese, D., Bahnwärter</v>
      </c>
      <c r="D47" s="16" t="n">
        <v>22</v>
      </c>
      <c r="E47" s="9" t="s">
        <v>883</v>
      </c>
      <c r="F47" s="9" t="s">
        <v>263</v>
      </c>
      <c r="G47" s="9" t="s">
        <v>1776</v>
      </c>
    </row>
    <row r="48" customFormat="false" ht="14.15" hidden="false" customHeight="true" outlineLevel="0" collapsed="false">
      <c r="A48" s="15" t="s">
        <v>1523</v>
      </c>
      <c r="B48" s="9" t="str">
        <f aca="false">"Am Hodenberger Deich "&amp;D48</f>
        <v>Am Hodenberger Deich 23</v>
      </c>
      <c r="C48" s="9" t="str">
        <f aca="false">E48&amp;", "&amp;F48&amp;", "&amp;G48</f>
        <v>Rotermund, Joh., Arbeiter</v>
      </c>
      <c r="D48" s="16" t="n">
        <v>23</v>
      </c>
      <c r="E48" s="9" t="s">
        <v>1522</v>
      </c>
      <c r="F48" s="9" t="s">
        <v>143</v>
      </c>
      <c r="G48" s="9" t="s">
        <v>94</v>
      </c>
    </row>
    <row r="49" customFormat="false" ht="14.15" hidden="false" customHeight="true" outlineLevel="0" collapsed="false">
      <c r="A49" s="15" t="s">
        <v>1528</v>
      </c>
      <c r="B49" s="9" t="str">
        <f aca="false">"Am Hodenberger Deich "&amp;D49</f>
        <v>Am Hodenberger Deich 24</v>
      </c>
      <c r="C49" s="9" t="str">
        <f aca="false">E49&amp;", "&amp;F49&amp;", "&amp;G49</f>
        <v>Rohlfs, Fr., Arbeiter</v>
      </c>
      <c r="D49" s="16" t="n">
        <v>24</v>
      </c>
      <c r="E49" s="9" t="s">
        <v>916</v>
      </c>
      <c r="F49" s="9" t="s">
        <v>130</v>
      </c>
      <c r="G49" s="9" t="s">
        <v>94</v>
      </c>
    </row>
    <row r="50" customFormat="false" ht="14.15" hidden="false" customHeight="true" outlineLevel="0" collapsed="false">
      <c r="A50" s="15" t="s">
        <v>1533</v>
      </c>
      <c r="B50" s="9" t="str">
        <f aca="false">"Am Hodenberger Deich "&amp;D50</f>
        <v>Am Hodenberger Deich 25</v>
      </c>
      <c r="C50" s="9" t="str">
        <f aca="false">E50&amp;", "&amp;F50&amp;", "&amp;G50</f>
        <v>Bartels, Chr., Tischlermeister</v>
      </c>
      <c r="D50" s="16" t="n">
        <v>25</v>
      </c>
      <c r="E50" s="9" t="s">
        <v>85</v>
      </c>
      <c r="F50" s="9" t="s">
        <v>242</v>
      </c>
      <c r="G50" s="9" t="s">
        <v>1075</v>
      </c>
    </row>
    <row r="51" customFormat="false" ht="14.15" hidden="false" customHeight="true" outlineLevel="0" collapsed="false">
      <c r="A51" s="15" t="s">
        <v>1554</v>
      </c>
      <c r="B51" s="9" t="str">
        <f aca="false">"Am Hodenberger Deich "&amp;D51</f>
        <v>Am Hodenberger Deich 26</v>
      </c>
      <c r="C51" s="9" t="str">
        <f aca="false">E51&amp;", "&amp;F51&amp;", "&amp;G51</f>
        <v>Pohlmann, W., Maurer</v>
      </c>
      <c r="D51" s="16" t="n">
        <v>26</v>
      </c>
      <c r="E51" s="9" t="s">
        <v>1553</v>
      </c>
      <c r="F51" s="9" t="s">
        <v>559</v>
      </c>
      <c r="G51" s="9" t="s">
        <v>727</v>
      </c>
    </row>
    <row r="52" customFormat="false" ht="14.15" hidden="false" customHeight="true" outlineLevel="0" collapsed="false">
      <c r="A52" s="15" t="s">
        <v>1542</v>
      </c>
      <c r="B52" s="9" t="str">
        <f aca="false">"Am Hodenberger Deich "&amp;D52</f>
        <v>Am Hodenberger Deich 27</v>
      </c>
      <c r="C52" s="9" t="str">
        <f aca="false">E52&amp;", "&amp;F52&amp;", "&amp;G52</f>
        <v>Junge, Gg., Tischler</v>
      </c>
      <c r="D52" s="16" t="n">
        <v>27</v>
      </c>
      <c r="E52" s="9" t="s">
        <v>576</v>
      </c>
      <c r="F52" s="9" t="s">
        <v>2595</v>
      </c>
      <c r="G52" s="9" t="s">
        <v>835</v>
      </c>
    </row>
    <row r="53" customFormat="false" ht="14.15" hidden="false" customHeight="true" outlineLevel="0" collapsed="false">
      <c r="A53" s="15" t="s">
        <v>1542</v>
      </c>
      <c r="B53" s="9" t="str">
        <f aca="false">"Am Hodenberger Deich "&amp;D53</f>
        <v>Am Hodenberger Deich 27</v>
      </c>
      <c r="C53" s="9" t="str">
        <f aca="false">E53&amp;", "&amp;F53&amp;", "&amp;G53</f>
        <v>Peters, Wilh., Müller</v>
      </c>
      <c r="D53" s="16" t="n">
        <v>27</v>
      </c>
      <c r="E53" s="9" t="s">
        <v>1543</v>
      </c>
      <c r="F53" s="9" t="s">
        <v>216</v>
      </c>
      <c r="G53" s="9" t="s">
        <v>162</v>
      </c>
    </row>
    <row r="54" customFormat="false" ht="14.15" hidden="false" customHeight="true" outlineLevel="0" collapsed="false">
      <c r="A54" s="15" t="s">
        <v>755</v>
      </c>
      <c r="B54" s="9" t="str">
        <f aca="false">"Am Hodenberger Deich "&amp;D54</f>
        <v>Am Hodenberger Deich 31</v>
      </c>
      <c r="C54" s="9" t="str">
        <f aca="false">E54&amp;", "&amp;F54&amp;", "&amp;G54</f>
        <v>Schulte, Hch., Landmann</v>
      </c>
      <c r="D54" s="16" t="n">
        <v>31</v>
      </c>
      <c r="E54" s="9" t="s">
        <v>753</v>
      </c>
      <c r="F54" s="9" t="s">
        <v>754</v>
      </c>
      <c r="G54" s="9" t="s">
        <v>164</v>
      </c>
    </row>
    <row r="55" customFormat="false" ht="14.15" hidden="false" customHeight="true" outlineLevel="0" collapsed="false">
      <c r="A55" s="15" t="s">
        <v>759</v>
      </c>
      <c r="B55" s="9" t="str">
        <f aca="false">"Am Hodenberger Deich "&amp;D55</f>
        <v>Am Hodenberger Deich 32</v>
      </c>
      <c r="C55" s="9" t="str">
        <f aca="false">E55&amp;", "&amp;F55&amp;", "&amp;G55</f>
        <v>Bösche, Joh., Hülfsbahnwärter</v>
      </c>
      <c r="D55" s="16" t="n">
        <v>32</v>
      </c>
      <c r="E55" s="9" t="s">
        <v>442</v>
      </c>
      <c r="F55" s="9" t="s">
        <v>143</v>
      </c>
      <c r="G55" s="9" t="s">
        <v>2596</v>
      </c>
    </row>
    <row r="56" customFormat="false" ht="14.15" hidden="false" customHeight="true" outlineLevel="0" collapsed="false">
      <c r="A56" s="15" t="s">
        <v>777</v>
      </c>
      <c r="B56" s="9" t="str">
        <f aca="false">"Am Hodenberger Deich "&amp;D56</f>
        <v>Am Hodenberger Deich 34</v>
      </c>
      <c r="C56" s="9" t="str">
        <f aca="false">E56&amp;", "&amp;F56&amp;", "&amp;G56&amp;", ("&amp;H56&amp;")"</f>
        <v>Junge, H. C., Landwirt, (Standesamt)</v>
      </c>
      <c r="D56" s="16" t="n">
        <v>34</v>
      </c>
      <c r="E56" s="9" t="s">
        <v>576</v>
      </c>
      <c r="F56" s="9" t="s">
        <v>1252</v>
      </c>
      <c r="G56" s="9" t="s">
        <v>124</v>
      </c>
      <c r="H56" s="9" t="s">
        <v>2597</v>
      </c>
    </row>
    <row r="57" customFormat="false" ht="14.15" hidden="false" customHeight="true" outlineLevel="0" collapsed="false">
      <c r="A57" s="15" t="s">
        <v>782</v>
      </c>
      <c r="B57" s="9" t="str">
        <f aca="false">"Am Hodenberger Deich "&amp;D57</f>
        <v>Am Hodenberger Deich 36</v>
      </c>
      <c r="C57" s="9" t="str">
        <f aca="false">E57&amp;", "&amp;F57&amp;", "&amp;G57</f>
        <v>Haltermann, Hinr., Landmann</v>
      </c>
      <c r="D57" s="16" t="n">
        <v>36</v>
      </c>
      <c r="E57" s="9" t="s">
        <v>781</v>
      </c>
      <c r="F57" s="9" t="s">
        <v>355</v>
      </c>
      <c r="G57" s="9" t="s">
        <v>164</v>
      </c>
    </row>
    <row r="58" customFormat="false" ht="14.15" hidden="false" customHeight="true" outlineLevel="0" collapsed="false">
      <c r="A58" s="15" t="s">
        <v>787</v>
      </c>
      <c r="B58" s="9" t="str">
        <f aca="false">"Am Hodenberger Deich "&amp;D58</f>
        <v>Am Hodenberger Deich 38</v>
      </c>
      <c r="C58" s="9" t="str">
        <f aca="false">E58&amp;", "&amp;F58&amp;", "&amp;G58</f>
        <v>Behrens, Ber., Landmann</v>
      </c>
      <c r="D58" s="16" t="n">
        <v>38</v>
      </c>
      <c r="E58" s="9" t="s">
        <v>142</v>
      </c>
      <c r="F58" s="9" t="s">
        <v>2598</v>
      </c>
      <c r="G58" s="9" t="s">
        <v>164</v>
      </c>
    </row>
    <row r="59" customFormat="false" ht="14.15" hidden="false" customHeight="true" outlineLevel="0" collapsed="false">
      <c r="A59" s="15" t="s">
        <v>797</v>
      </c>
      <c r="B59" s="9" t="str">
        <f aca="false">"Am Hodenberger Deich "&amp;D59</f>
        <v>Am Hodenberger Deich 41</v>
      </c>
      <c r="C59" s="9" t="str">
        <f aca="false">E59&amp;", "&amp;F59&amp;", "&amp;G59</f>
        <v>Behrens, Joh., Postschaffner</v>
      </c>
      <c r="D59" s="16" t="n">
        <v>41</v>
      </c>
      <c r="E59" s="9" t="s">
        <v>142</v>
      </c>
      <c r="F59" s="9" t="s">
        <v>143</v>
      </c>
      <c r="G59" s="9" t="s">
        <v>772</v>
      </c>
    </row>
    <row r="60" customFormat="false" ht="14.15" hidden="false" customHeight="true" outlineLevel="0" collapsed="false">
      <c r="A60" s="15" t="s">
        <v>792</v>
      </c>
      <c r="B60" s="9" t="str">
        <f aca="false">"Am Hodenberger Deich "&amp;D60</f>
        <v>Am Hodenberger Deich 42</v>
      </c>
      <c r="C60" s="9" t="str">
        <f aca="false">E60&amp;", "&amp;F60&amp;", "&amp;G60</f>
        <v>Behrens, Herm., Briefträger</v>
      </c>
      <c r="D60" s="16" t="n">
        <v>42</v>
      </c>
      <c r="E60" s="9" t="s">
        <v>142</v>
      </c>
      <c r="F60" s="9" t="s">
        <v>409</v>
      </c>
      <c r="G60" s="9" t="s">
        <v>791</v>
      </c>
    </row>
    <row r="61" customFormat="false" ht="14.15" hidden="false" customHeight="true" outlineLevel="0" collapsed="false">
      <c r="A61" s="15" t="s">
        <v>792</v>
      </c>
      <c r="B61" s="9" t="str">
        <f aca="false">"Am Hodenberger Deich "&amp;D61</f>
        <v>Am Hodenberger Deich 42</v>
      </c>
      <c r="C61" s="9" t="str">
        <f aca="false">E61&amp;", "&amp;F61&amp;", "&amp;G61</f>
        <v>Junge, Hch., Arbeiter</v>
      </c>
      <c r="D61" s="16" t="n">
        <v>42</v>
      </c>
      <c r="E61" s="9" t="s">
        <v>576</v>
      </c>
      <c r="F61" s="9" t="s">
        <v>754</v>
      </c>
      <c r="G61" s="9" t="s">
        <v>94</v>
      </c>
    </row>
    <row r="62" customFormat="false" ht="14.15" hidden="false" customHeight="true" outlineLevel="0" collapsed="false">
      <c r="A62" s="15" t="s">
        <v>802</v>
      </c>
      <c r="B62" s="9" t="str">
        <f aca="false">"Am Hodenberger Deich "&amp;D62</f>
        <v>Am Hodenberger Deich 43</v>
      </c>
      <c r="C62" s="9" t="str">
        <f aca="false">E62&amp;", "&amp;F62&amp;", "&amp;G62</f>
        <v>Döhle, Matth., Landmann</v>
      </c>
      <c r="D62" s="16" t="n">
        <v>43</v>
      </c>
      <c r="E62" s="9" t="s">
        <v>499</v>
      </c>
      <c r="F62" s="9" t="s">
        <v>2599</v>
      </c>
      <c r="G62" s="9" t="s">
        <v>164</v>
      </c>
    </row>
    <row r="63" customFormat="false" ht="14.15" hidden="false" customHeight="true" outlineLevel="0" collapsed="false">
      <c r="A63" s="15" t="s">
        <v>806</v>
      </c>
      <c r="B63" s="9" t="str">
        <f aca="false">"Am Hodenberger Deich "&amp;D63</f>
        <v>Am Hodenberger Deich 45</v>
      </c>
      <c r="C63" s="9" t="str">
        <f aca="false">E63&amp;", "&amp;F63&amp;", "&amp;G63</f>
        <v>Brüning, Joh., Landmann</v>
      </c>
      <c r="D63" s="16" t="n">
        <v>45</v>
      </c>
      <c r="E63" s="9" t="s">
        <v>517</v>
      </c>
      <c r="F63" s="9" t="s">
        <v>143</v>
      </c>
      <c r="G63" s="9" t="s">
        <v>164</v>
      </c>
    </row>
    <row r="64" customFormat="false" ht="14.15" hidden="false" customHeight="true" outlineLevel="0" collapsed="false">
      <c r="A64" s="15" t="s">
        <v>863</v>
      </c>
      <c r="B64" s="9" t="str">
        <f aca="false">"Am Hodenberger Deich "&amp;D64</f>
        <v>Am Hodenberger Deich 58</v>
      </c>
      <c r="C64" s="9" t="str">
        <f aca="false">E64&amp;", "&amp;F64&amp;", "&amp;G64&amp;", "&amp;H64</f>
        <v>Blome, Beta, Wwe., Landwirtschaft</v>
      </c>
      <c r="D64" s="16" t="n">
        <v>58</v>
      </c>
      <c r="E64" s="9" t="s">
        <v>354</v>
      </c>
      <c r="F64" s="9" t="s">
        <v>1955</v>
      </c>
      <c r="G64" s="9" t="s">
        <v>91</v>
      </c>
      <c r="H64" s="9" t="s">
        <v>2591</v>
      </c>
    </row>
    <row r="65" customFormat="false" ht="14.15" hidden="false" customHeight="true" outlineLevel="0" collapsed="false">
      <c r="A65" s="15" t="s">
        <v>863</v>
      </c>
      <c r="B65" s="9" t="str">
        <f aca="false">"Am Hodenberger Deich "&amp;D65</f>
        <v>Am Hodenberger Deich 58</v>
      </c>
      <c r="C65" s="9" t="str">
        <f aca="false">E65&amp;", "&amp;F65&amp;", "&amp;G65</f>
        <v>Finken, Herm., Arbeiter</v>
      </c>
      <c r="D65" s="16" t="n">
        <v>58</v>
      </c>
      <c r="E65" s="9" t="s">
        <v>1431</v>
      </c>
      <c r="F65" s="9" t="s">
        <v>409</v>
      </c>
      <c r="G65" s="9" t="s">
        <v>94</v>
      </c>
    </row>
    <row r="66" customFormat="false" ht="14.15" hidden="false" customHeight="true" outlineLevel="0" collapsed="false">
      <c r="A66" s="15" t="s">
        <v>863</v>
      </c>
      <c r="B66" s="9" t="str">
        <f aca="false">"Am Hodenberger Deich "&amp;D66</f>
        <v>Am Hodenberger Deich 58</v>
      </c>
      <c r="C66" s="9" t="str">
        <f aca="false">E66&amp;", "&amp;F66&amp;", "&amp;G66</f>
        <v>Schumacher, Hinr., Arbeiter</v>
      </c>
      <c r="D66" s="16" t="n">
        <v>58</v>
      </c>
      <c r="E66" s="9" t="s">
        <v>215</v>
      </c>
      <c r="F66" s="9" t="s">
        <v>355</v>
      </c>
      <c r="G66" s="9" t="s">
        <v>94</v>
      </c>
    </row>
    <row r="67" customFormat="false" ht="14.15" hidden="false" customHeight="true" outlineLevel="0" collapsed="false">
      <c r="A67" s="15" t="s">
        <v>871</v>
      </c>
      <c r="B67" s="9" t="str">
        <f aca="false">"Am Hodenberger Deich "&amp;D67</f>
        <v>Am Hodenberger Deich 75</v>
      </c>
      <c r="C67" s="9" t="str">
        <f aca="false">E67&amp;", "&amp;F67</f>
        <v>Stiller, Helene</v>
      </c>
      <c r="D67" s="16" t="n">
        <v>75</v>
      </c>
      <c r="E67" s="9" t="s">
        <v>869</v>
      </c>
      <c r="F67" s="9" t="s">
        <v>2600</v>
      </c>
    </row>
    <row r="68" customFormat="false" ht="14.15" hidden="false" customHeight="true" outlineLevel="0" collapsed="false">
      <c r="A68" s="15" t="s">
        <v>875</v>
      </c>
      <c r="B68" s="9" t="str">
        <f aca="false">"Am Hodenberger Deich "&amp;D68</f>
        <v>Am Hodenberger Deich 81</v>
      </c>
      <c r="C68" s="9" t="str">
        <f aca="false">E68&amp;", "&amp;F68&amp;", "&amp;G68</f>
        <v>Müller, Hch., Landmann</v>
      </c>
      <c r="D68" s="16" t="n">
        <v>81</v>
      </c>
      <c r="E68" s="9" t="s">
        <v>162</v>
      </c>
      <c r="F68" s="9" t="s">
        <v>754</v>
      </c>
      <c r="G68" s="9" t="s">
        <v>164</v>
      </c>
    </row>
    <row r="69" customFormat="false" ht="14.15" hidden="false" customHeight="true" outlineLevel="0" collapsed="false">
      <c r="A69" s="15" t="s">
        <v>2601</v>
      </c>
      <c r="B69" s="9" t="str">
        <f aca="false">"Am Hodenberger Deich "&amp;D69</f>
        <v>Am Hodenberger Deich 81</v>
      </c>
      <c r="C69" s="9" t="str">
        <f aca="false">E69&amp;", "&amp;F69&amp;", "&amp;G69</f>
        <v>Schnaars, H., Wwe.</v>
      </c>
      <c r="D69" s="16" t="n">
        <v>81</v>
      </c>
      <c r="E69" s="9" t="s">
        <v>2602</v>
      </c>
      <c r="F69" s="9" t="s">
        <v>109</v>
      </c>
      <c r="G69" s="9" t="s">
        <v>91</v>
      </c>
    </row>
    <row r="70" customFormat="false" ht="14.15" hidden="false" customHeight="true" outlineLevel="0" collapsed="false">
      <c r="A70" s="15" t="s">
        <v>507</v>
      </c>
      <c r="B70" s="9" t="str">
        <f aca="false">"Am Hodenberger Deich "&amp;D70</f>
        <v>Am Hodenberger Deich 84</v>
      </c>
      <c r="C70" s="9" t="str">
        <f aca="false">E70&amp;", "&amp;F70&amp;", "&amp;G70</f>
        <v>Behrens, Fr., Arbeiter</v>
      </c>
      <c r="D70" s="16" t="n">
        <v>84</v>
      </c>
      <c r="E70" s="9" t="s">
        <v>142</v>
      </c>
      <c r="F70" s="9" t="s">
        <v>130</v>
      </c>
      <c r="G70" s="9" t="s">
        <v>94</v>
      </c>
    </row>
    <row r="71" customFormat="false" ht="14.15" hidden="false" customHeight="true" outlineLevel="0" collapsed="false">
      <c r="A71" s="15" t="s">
        <v>507</v>
      </c>
      <c r="B71" s="9" t="str">
        <f aca="false">"Am Hodenberger Deich "&amp;D71</f>
        <v>Am Hodenberger Deich 84</v>
      </c>
      <c r="C71" s="9" t="str">
        <f aca="false">E71&amp;", "&amp;F71&amp;", "&amp;G71</f>
        <v>Behrens, Fr., Arbeiter</v>
      </c>
      <c r="D71" s="16" t="n">
        <v>84</v>
      </c>
      <c r="E71" s="9" t="s">
        <v>142</v>
      </c>
      <c r="F71" s="9" t="s">
        <v>130</v>
      </c>
      <c r="G71" s="9" t="s">
        <v>94</v>
      </c>
    </row>
    <row r="72" customFormat="false" ht="14.15" hidden="false" customHeight="true" outlineLevel="0" collapsed="false">
      <c r="A72" s="15" t="s">
        <v>507</v>
      </c>
      <c r="B72" s="9" t="str">
        <f aca="false">"Am Hodenberger Deich "&amp;D72</f>
        <v>Am Hodenberger Deich 84</v>
      </c>
      <c r="C72" s="9" t="str">
        <f aca="false">E72&amp;", "&amp;F72&amp;", "&amp;G72</f>
        <v>Behrens, Joh., Postgehülfe</v>
      </c>
      <c r="D72" s="16" t="n">
        <v>84</v>
      </c>
      <c r="E72" s="9" t="s">
        <v>142</v>
      </c>
      <c r="F72" s="9" t="s">
        <v>143</v>
      </c>
      <c r="G72" s="9" t="s">
        <v>2603</v>
      </c>
    </row>
    <row r="73" customFormat="false" ht="14.15" hidden="false" customHeight="true" outlineLevel="0" collapsed="false">
      <c r="A73" s="15" t="s">
        <v>513</v>
      </c>
      <c r="B73" s="9" t="str">
        <f aca="false">"Am Hodenberger Deich "&amp;D73</f>
        <v>Am Hodenberger Deich 85</v>
      </c>
      <c r="C73" s="9" t="str">
        <f aca="false">E73&amp;", "&amp;F73&amp;", "&amp;G73</f>
        <v>Binnemann, D., Arbeiter</v>
      </c>
      <c r="D73" s="16" t="n">
        <v>85</v>
      </c>
      <c r="E73" s="9" t="s">
        <v>512</v>
      </c>
      <c r="F73" s="9" t="s">
        <v>263</v>
      </c>
      <c r="G73" s="9" t="s">
        <v>94</v>
      </c>
    </row>
    <row r="74" customFormat="false" ht="14.15" hidden="false" customHeight="true" outlineLevel="0" collapsed="false">
      <c r="A74" s="15" t="s">
        <v>513</v>
      </c>
      <c r="B74" s="9" t="str">
        <f aca="false">"Am Hodenberger Deich "&amp;D74</f>
        <v>Am Hodenberger Deich 85</v>
      </c>
      <c r="C74" s="9" t="str">
        <f aca="false">E74&amp;", "&amp;F74&amp;", "&amp;G74</f>
        <v>Binnemann, L., Bahnarbeiter</v>
      </c>
      <c r="D74" s="16" t="n">
        <v>85</v>
      </c>
      <c r="E74" s="9" t="s">
        <v>512</v>
      </c>
      <c r="F74" s="9" t="s">
        <v>2604</v>
      </c>
      <c r="G74" s="9" t="s">
        <v>1103</v>
      </c>
    </row>
    <row r="75" customFormat="false" ht="14.15" hidden="false" customHeight="true" outlineLevel="0" collapsed="false">
      <c r="A75" s="15" t="s">
        <v>526</v>
      </c>
      <c r="B75" s="9" t="str">
        <f aca="false">"Am Hodenberger Deich "&amp;D75</f>
        <v>Am Hodenberger Deich 86</v>
      </c>
      <c r="C75" s="9" t="str">
        <f aca="false">E75&amp;", "&amp;F75&amp;", "&amp;G75</f>
        <v>Fauerbach, Joh., Arbeiter</v>
      </c>
      <c r="D75" s="16" t="n">
        <v>86</v>
      </c>
      <c r="E75" s="9" t="s">
        <v>525</v>
      </c>
      <c r="F75" s="9" t="s">
        <v>143</v>
      </c>
      <c r="G75" s="9" t="s">
        <v>94</v>
      </c>
    </row>
    <row r="76" customFormat="false" ht="14.15" hidden="false" customHeight="true" outlineLevel="0" collapsed="false">
      <c r="A76" s="15" t="s">
        <v>526</v>
      </c>
      <c r="B76" s="9" t="str">
        <f aca="false">"Am Hodenberger Deich "&amp;D76</f>
        <v>Am Hodenberger Deich 86</v>
      </c>
      <c r="C76" s="9" t="str">
        <f aca="false">E76&amp;", "&amp;F76&amp;", "&amp;G76</f>
        <v>Matrose, G. R., Papiermacher</v>
      </c>
      <c r="D76" s="16" t="n">
        <v>86</v>
      </c>
      <c r="E76" s="9" t="s">
        <v>2605</v>
      </c>
      <c r="F76" s="9" t="s">
        <v>2606</v>
      </c>
      <c r="G76" s="9" t="s">
        <v>2607</v>
      </c>
    </row>
    <row r="77" customFormat="false" ht="14.15" hidden="false" customHeight="true" outlineLevel="0" collapsed="false">
      <c r="A77" s="15" t="s">
        <v>879</v>
      </c>
      <c r="B77" s="9" t="str">
        <f aca="false">"Am Hollerdeich "&amp;D77</f>
        <v>Am Hollerdeich 40</v>
      </c>
      <c r="C77" s="9" t="str">
        <f aca="false">E77&amp;", "&amp;F77&amp;", "&amp;G77</f>
        <v>Brandt, L., Arbeiter</v>
      </c>
      <c r="D77" s="16" t="n">
        <v>40</v>
      </c>
      <c r="E77" s="9" t="s">
        <v>685</v>
      </c>
      <c r="F77" s="9" t="s">
        <v>2604</v>
      </c>
      <c r="G77" s="9" t="s">
        <v>94</v>
      </c>
    </row>
    <row r="78" customFormat="false" ht="14.15" hidden="false" customHeight="true" outlineLevel="0" collapsed="false">
      <c r="A78" s="15" t="s">
        <v>885</v>
      </c>
      <c r="B78" s="9" t="str">
        <f aca="false">"Am Hollerdeich "&amp;D78</f>
        <v>Am Hollerdeich 43</v>
      </c>
      <c r="C78" s="9" t="str">
        <f aca="false">E78&amp;", "&amp;F78&amp;", "&amp;G78</f>
        <v>Frese, J. W., Landmann</v>
      </c>
      <c r="D78" s="16" t="n">
        <v>43</v>
      </c>
      <c r="E78" s="9" t="s">
        <v>883</v>
      </c>
      <c r="F78" s="9" t="s">
        <v>2608</v>
      </c>
      <c r="G78" s="9" t="s">
        <v>164</v>
      </c>
    </row>
    <row r="79" customFormat="false" ht="14.15" hidden="false" customHeight="true" outlineLevel="0" collapsed="false">
      <c r="A79" s="15" t="s">
        <v>890</v>
      </c>
      <c r="B79" s="9" t="str">
        <f aca="false">"Am Hollerdeich "&amp;D79</f>
        <v>Am Hollerdeich 45</v>
      </c>
      <c r="C79" s="9" t="str">
        <f aca="false">E79&amp;", "&amp;F79&amp;", "&amp;G79</f>
        <v>Kothe, F., Wwe.</v>
      </c>
      <c r="D79" s="16" t="n">
        <v>45</v>
      </c>
      <c r="E79" s="9" t="s">
        <v>889</v>
      </c>
      <c r="F79" s="9" t="s">
        <v>116</v>
      </c>
      <c r="G79" s="9" t="s">
        <v>91</v>
      </c>
    </row>
    <row r="80" customFormat="false" ht="14.15" hidden="false" customHeight="true" outlineLevel="0" collapsed="false">
      <c r="A80" s="15" t="s">
        <v>890</v>
      </c>
      <c r="B80" s="9" t="str">
        <f aca="false">"Am Hollerdeich "&amp;D80</f>
        <v>Am Hollerdeich 45</v>
      </c>
      <c r="C80" s="9" t="str">
        <f aca="false">E80&amp;", "&amp;F80&amp;", "&amp;G80</f>
        <v>Kothe, H., Arbeiter</v>
      </c>
      <c r="D80" s="16" t="n">
        <v>45</v>
      </c>
      <c r="E80" s="9" t="s">
        <v>889</v>
      </c>
      <c r="F80" s="9" t="s">
        <v>109</v>
      </c>
      <c r="G80" s="9" t="s">
        <v>94</v>
      </c>
    </row>
    <row r="81" customFormat="false" ht="14.15" hidden="false" customHeight="true" outlineLevel="0" collapsed="false">
      <c r="A81" s="15" t="s">
        <v>895</v>
      </c>
      <c r="B81" s="9" t="str">
        <f aca="false">"Am Hollerdeich "&amp;D81</f>
        <v>Am Hollerdeich 50</v>
      </c>
      <c r="C81" s="9" t="str">
        <f aca="false">E81&amp;", "&amp;F81&amp;", "&amp;G81</f>
        <v>Seeger, Joh., Landmann</v>
      </c>
      <c r="D81" s="16" t="n">
        <v>50</v>
      </c>
      <c r="E81" s="9" t="s">
        <v>894</v>
      </c>
      <c r="F81" s="9" t="s">
        <v>143</v>
      </c>
      <c r="G81" s="9" t="s">
        <v>164</v>
      </c>
    </row>
    <row r="82" customFormat="false" ht="14.15" hidden="false" customHeight="true" outlineLevel="0" collapsed="false">
      <c r="A82" s="15" t="s">
        <v>900</v>
      </c>
      <c r="B82" s="9" t="str">
        <f aca="false">"Am Hollerdeich "&amp;D82</f>
        <v>Am Hollerdeich 51</v>
      </c>
      <c r="C82" s="9" t="str">
        <f aca="false">E82&amp;", "&amp;F82&amp;", "&amp;G82</f>
        <v>Babel, A., Landmann</v>
      </c>
      <c r="D82" s="16" t="n">
        <v>51</v>
      </c>
      <c r="E82" s="9" t="s">
        <v>899</v>
      </c>
      <c r="F82" s="9" t="s">
        <v>256</v>
      </c>
      <c r="G82" s="9" t="s">
        <v>164</v>
      </c>
    </row>
    <row r="83" customFormat="false" ht="14.15" hidden="false" customHeight="true" outlineLevel="0" collapsed="false">
      <c r="A83" s="15" t="s">
        <v>900</v>
      </c>
      <c r="B83" s="9" t="str">
        <f aca="false">"Am Hollerdeich "&amp;D83</f>
        <v>Am Hollerdeich 51</v>
      </c>
      <c r="C83" s="9" t="str">
        <f aca="false">E83&amp;", "&amp;F83&amp;", "&amp;G83</f>
        <v>Stelter, H., Arbeiter</v>
      </c>
      <c r="D83" s="16" t="n">
        <v>51</v>
      </c>
      <c r="E83" s="9" t="s">
        <v>2609</v>
      </c>
      <c r="F83" s="9" t="s">
        <v>109</v>
      </c>
      <c r="G83" s="9" t="s">
        <v>94</v>
      </c>
    </row>
    <row r="84" customFormat="false" ht="14.15" hidden="false" customHeight="true" outlineLevel="0" collapsed="false">
      <c r="A84" s="15" t="s">
        <v>2425</v>
      </c>
      <c r="B84" s="9" t="str">
        <f aca="false">"Am Rüten "&amp;D84</f>
        <v>Am Rüten 11</v>
      </c>
      <c r="C84" s="9" t="str">
        <f aca="false">E84&amp;", "&amp;F84&amp;", "&amp;G84</f>
        <v>Heuer, Alb., Gärtner</v>
      </c>
      <c r="D84" s="16" t="n">
        <v>11</v>
      </c>
      <c r="E84" s="9" t="s">
        <v>1835</v>
      </c>
      <c r="F84" s="9" t="s">
        <v>841</v>
      </c>
      <c r="G84" s="9" t="s">
        <v>236</v>
      </c>
    </row>
    <row r="85" customFormat="false" ht="14.15" hidden="false" customHeight="true" outlineLevel="0" collapsed="false">
      <c r="A85" s="15" t="s">
        <v>2610</v>
      </c>
      <c r="B85" s="9" t="str">
        <f aca="false">"Am Rüten "&amp;D85</f>
        <v>Am Rüten 13</v>
      </c>
      <c r="C85" s="9" t="str">
        <f aca="false">E85&amp;", "&amp;F85&amp;", "&amp;G85</f>
        <v>Hasemann, Hinr., Maurer</v>
      </c>
      <c r="D85" s="16" t="n">
        <v>13</v>
      </c>
      <c r="E85" s="9" t="s">
        <v>2416</v>
      </c>
      <c r="F85" s="9" t="s">
        <v>355</v>
      </c>
      <c r="G85" s="9" t="s">
        <v>727</v>
      </c>
    </row>
    <row r="86" customFormat="false" ht="14.15" hidden="false" customHeight="true" outlineLevel="0" collapsed="false">
      <c r="A86" s="15" t="s">
        <v>2610</v>
      </c>
      <c r="B86" s="9" t="str">
        <f aca="false">"Am Rüten "&amp;D86</f>
        <v>Am Rüten 13</v>
      </c>
      <c r="C86" s="9" t="str">
        <f aca="false">E86&amp;", "&amp;F86&amp;", "&amp;G86</f>
        <v>Jeß, Joh., Gärtnergehülfe</v>
      </c>
      <c r="D86" s="16" t="n">
        <v>13</v>
      </c>
      <c r="E86" s="9" t="s">
        <v>2611</v>
      </c>
      <c r="F86" s="9" t="s">
        <v>143</v>
      </c>
      <c r="G86" s="9" t="s">
        <v>2580</v>
      </c>
    </row>
    <row r="87" customFormat="false" ht="14.15" hidden="false" customHeight="true" outlineLevel="0" collapsed="false">
      <c r="A87" s="15" t="s">
        <v>2610</v>
      </c>
      <c r="B87" s="9" t="str">
        <f aca="false">"Am Rüten "&amp;D87</f>
        <v>Am Rüten 13</v>
      </c>
      <c r="C87" s="9" t="str">
        <f aca="false">E87&amp;", "&amp;F87&amp;", "&amp;G87</f>
        <v>Kohlwerk, Fr., Agent</v>
      </c>
      <c r="D87" s="16" t="n">
        <v>13</v>
      </c>
      <c r="E87" s="9" t="s">
        <v>2612</v>
      </c>
      <c r="F87" s="9" t="s">
        <v>130</v>
      </c>
      <c r="G87" s="9" t="s">
        <v>2613</v>
      </c>
    </row>
    <row r="88" customFormat="false" ht="14.15" hidden="false" customHeight="true" outlineLevel="0" collapsed="false">
      <c r="A88" s="15" t="s">
        <v>2610</v>
      </c>
      <c r="B88" s="9" t="str">
        <f aca="false">"Am Rüten "&amp;D88</f>
        <v>Am Rüten 15</v>
      </c>
      <c r="C88" s="9" t="str">
        <f aca="false">E88&amp;", "&amp;F88&amp;", "&amp;G88</f>
        <v>Gerdes, D., Arbeiter</v>
      </c>
      <c r="D88" s="16" t="n">
        <v>15</v>
      </c>
      <c r="E88" s="9" t="s">
        <v>1917</v>
      </c>
      <c r="F88" s="9" t="s">
        <v>263</v>
      </c>
      <c r="G88" s="9" t="s">
        <v>94</v>
      </c>
    </row>
    <row r="89" customFormat="false" ht="14.15" hidden="false" customHeight="true" outlineLevel="0" collapsed="false">
      <c r="A89" s="9" t="s">
        <v>2614</v>
      </c>
      <c r="B89" s="9" t="str">
        <f aca="false">"Am Rüten "&amp;D89</f>
        <v>Am Rüten 17</v>
      </c>
      <c r="C89" s="9" t="str">
        <f aca="false">E89&amp;", "&amp;F89&amp;", "&amp;G89</f>
        <v>Rosenbrock, Fr., Hilfsbahnwärter</v>
      </c>
      <c r="D89" s="16" t="n">
        <v>17</v>
      </c>
      <c r="E89" s="9" t="s">
        <v>1463</v>
      </c>
      <c r="F89" s="9" t="s">
        <v>130</v>
      </c>
      <c r="G89" s="9" t="s">
        <v>2615</v>
      </c>
    </row>
    <row r="90" customFormat="false" ht="14.15" hidden="false" customHeight="true" outlineLevel="0" collapsed="false">
      <c r="A90" s="15" t="s">
        <v>2412</v>
      </c>
      <c r="B90" s="9" t="str">
        <f aca="false">"Am Rüten "&amp;D90</f>
        <v>Am Rüten 19</v>
      </c>
      <c r="C90" s="9" t="str">
        <f aca="false">E90&amp;", "&amp;F90&amp;", "&amp;G90</f>
        <v>Seifert, W., Staatsbeamter a. D.</v>
      </c>
      <c r="D90" s="16" t="n">
        <v>19</v>
      </c>
      <c r="E90" s="9" t="s">
        <v>2410</v>
      </c>
      <c r="F90" s="9" t="s">
        <v>559</v>
      </c>
      <c r="G90" s="9" t="s">
        <v>2616</v>
      </c>
    </row>
    <row r="91" customFormat="false" ht="14.15" hidden="false" customHeight="true" outlineLevel="0" collapsed="false">
      <c r="A91" s="15" t="s">
        <v>2405</v>
      </c>
      <c r="B91" s="9" t="str">
        <f aca="false">"Am Rüten "&amp;D91</f>
        <v>Am Rüten 23</v>
      </c>
      <c r="C91" s="9" t="str">
        <f aca="false">E91&amp;", "&amp;F91</f>
        <v>Boschen, Lür</v>
      </c>
      <c r="D91" s="16" t="n">
        <v>23</v>
      </c>
      <c r="E91" s="9" t="s">
        <v>961</v>
      </c>
      <c r="F91" s="9" t="s">
        <v>145</v>
      </c>
    </row>
    <row r="92" customFormat="false" ht="14.15" hidden="false" customHeight="true" outlineLevel="0" collapsed="false">
      <c r="A92" s="15" t="s">
        <v>2405</v>
      </c>
      <c r="B92" s="9" t="str">
        <f aca="false">"Am Rüten "&amp;D92</f>
        <v>Am Rüten 23</v>
      </c>
      <c r="C92" s="9" t="str">
        <f aca="false">E92&amp;", "&amp;F92&amp;", "&amp;G92</f>
        <v>Schumacher, H., Gartenarbeiter</v>
      </c>
      <c r="D92" s="16" t="n">
        <v>23</v>
      </c>
      <c r="E92" s="9" t="s">
        <v>215</v>
      </c>
      <c r="F92" s="9" t="s">
        <v>109</v>
      </c>
      <c r="G92" s="9" t="s">
        <v>2617</v>
      </c>
    </row>
    <row r="93" customFormat="false" ht="14.15" hidden="false" customHeight="true" outlineLevel="0" collapsed="false">
      <c r="A93" s="15" t="s">
        <v>2405</v>
      </c>
      <c r="B93" s="9" t="str">
        <f aca="false">"Am Rüten "&amp;D93</f>
        <v>Am Rüten 23</v>
      </c>
      <c r="C93" s="9" t="str">
        <f aca="false">E93&amp;", "&amp;F93&amp;", "&amp;G93</f>
        <v>Wagschal, H., Arbeiter</v>
      </c>
      <c r="D93" s="16" t="n">
        <v>23</v>
      </c>
      <c r="E93" s="9" t="s">
        <v>463</v>
      </c>
      <c r="F93" s="9" t="s">
        <v>109</v>
      </c>
      <c r="G93" s="9" t="s">
        <v>94</v>
      </c>
    </row>
    <row r="94" customFormat="false" ht="14.15" hidden="false" customHeight="true" outlineLevel="0" collapsed="false">
      <c r="A94" s="15" t="s">
        <v>2401</v>
      </c>
      <c r="B94" s="9" t="str">
        <f aca="false">"Am Rüten "&amp;D94</f>
        <v>Am Rüten 25</v>
      </c>
      <c r="C94" s="9" t="str">
        <f aca="false">E94&amp;", "&amp;F94</f>
        <v>Kossens, Hch.</v>
      </c>
      <c r="D94" s="16" t="n">
        <v>25</v>
      </c>
      <c r="E94" s="9" t="s">
        <v>943</v>
      </c>
      <c r="F94" s="9" t="s">
        <v>754</v>
      </c>
    </row>
    <row r="95" customFormat="false" ht="14.15" hidden="false" customHeight="true" outlineLevel="0" collapsed="false">
      <c r="A95" s="15" t="s">
        <v>2401</v>
      </c>
      <c r="B95" s="9" t="str">
        <f aca="false">"Am Rüten "&amp;D95</f>
        <v>Am Rüten 25</v>
      </c>
      <c r="C95" s="9" t="str">
        <f aca="false">E95&amp;", "&amp;F95&amp;", "&amp;G95</f>
        <v>Müller, Joh., Wwe.</v>
      </c>
      <c r="D95" s="16" t="n">
        <v>25</v>
      </c>
      <c r="E95" s="9" t="s">
        <v>162</v>
      </c>
      <c r="F95" s="9" t="s">
        <v>143</v>
      </c>
      <c r="G95" s="9" t="s">
        <v>91</v>
      </c>
    </row>
    <row r="96" customFormat="false" ht="14.15" hidden="false" customHeight="true" outlineLevel="0" collapsed="false">
      <c r="A96" s="9" t="s">
        <v>2618</v>
      </c>
      <c r="B96" s="9" t="str">
        <f aca="false">"Am Rüten "&amp;D96</f>
        <v>Am Rüten 27</v>
      </c>
      <c r="C96" s="9" t="str">
        <f aca="false">E96&amp;", "&amp;F96&amp;", "&amp;G96</f>
        <v>Kramer, Lür, Arbeiter</v>
      </c>
      <c r="D96" s="16" t="n">
        <v>27</v>
      </c>
      <c r="E96" s="9" t="s">
        <v>2428</v>
      </c>
      <c r="F96" s="9" t="s">
        <v>145</v>
      </c>
      <c r="G96" s="9" t="s">
        <v>94</v>
      </c>
    </row>
    <row r="97" customFormat="false" ht="14.15" hidden="false" customHeight="true" outlineLevel="0" collapsed="false">
      <c r="A97" s="15" t="s">
        <v>2398</v>
      </c>
      <c r="B97" s="9" t="str">
        <f aca="false">"Am Rüten "&amp;D97</f>
        <v>Am Rüten 29</v>
      </c>
      <c r="C97" s="9" t="str">
        <f aca="false">E97&amp;", "&amp;F97&amp;", "&amp;G97</f>
        <v>Boschen, W., Zimmermann</v>
      </c>
      <c r="D97" s="16" t="n">
        <v>29</v>
      </c>
      <c r="E97" s="9" t="s">
        <v>961</v>
      </c>
      <c r="F97" s="9" t="s">
        <v>559</v>
      </c>
      <c r="G97" s="9" t="s">
        <v>137</v>
      </c>
    </row>
    <row r="98" customFormat="false" ht="14.15" hidden="false" customHeight="true" outlineLevel="0" collapsed="false">
      <c r="A98" s="15" t="s">
        <v>2394</v>
      </c>
      <c r="B98" s="9" t="str">
        <f aca="false">"Am Rüten "&amp;D98</f>
        <v>Am Rüten 31</v>
      </c>
      <c r="C98" s="9" t="str">
        <f aca="false">E98&amp;", "&amp;F98&amp;", "&amp;G98</f>
        <v>Bollmann, Chr., Arbeiter</v>
      </c>
      <c r="D98" s="16" t="n">
        <v>31</v>
      </c>
      <c r="E98" s="9" t="s">
        <v>135</v>
      </c>
      <c r="F98" s="9" t="s">
        <v>242</v>
      </c>
      <c r="G98" s="9" t="s">
        <v>94</v>
      </c>
    </row>
    <row r="99" customFormat="false" ht="14.15" hidden="false" customHeight="true" outlineLevel="0" collapsed="false">
      <c r="A99" s="15" t="s">
        <v>2375</v>
      </c>
      <c r="B99" s="9" t="str">
        <f aca="false">"Am Rüten "&amp;D99</f>
        <v>Am Rüten 33</v>
      </c>
      <c r="C99" s="9" t="str">
        <f aca="false">E99&amp;", "&amp;F99&amp;", "&amp;G99</f>
        <v>Boschen, D., Maurer</v>
      </c>
      <c r="D99" s="16" t="n">
        <v>33</v>
      </c>
      <c r="E99" s="9" t="s">
        <v>961</v>
      </c>
      <c r="F99" s="9" t="s">
        <v>263</v>
      </c>
      <c r="G99" s="9" t="s">
        <v>727</v>
      </c>
    </row>
    <row r="100" customFormat="false" ht="14.15" hidden="false" customHeight="true" outlineLevel="0" collapsed="false">
      <c r="A100" s="15" t="s">
        <v>2390</v>
      </c>
      <c r="B100" s="9" t="str">
        <f aca="false">"Am Rüten "&amp;D100</f>
        <v>Am Rüten 35</v>
      </c>
      <c r="C100" s="9" t="str">
        <f aca="false">E100&amp;", "&amp;F100&amp;", "&amp;G100</f>
        <v>Frensel, Aug., Straßenbahnfahrer</v>
      </c>
      <c r="D100" s="16" t="n">
        <v>35</v>
      </c>
      <c r="E100" s="9" t="s">
        <v>2388</v>
      </c>
      <c r="F100" s="9" t="s">
        <v>533</v>
      </c>
      <c r="G100" s="9" t="s">
        <v>2619</v>
      </c>
    </row>
    <row r="101" customFormat="false" ht="14.15" hidden="false" customHeight="true" outlineLevel="0" collapsed="false">
      <c r="A101" s="15" t="s">
        <v>2384</v>
      </c>
      <c r="B101" s="9" t="str">
        <f aca="false">"Am Rüten "&amp;D101</f>
        <v>Am Rüten 39</v>
      </c>
      <c r="C101" s="9" t="str">
        <f aca="false">E101&amp;", "&amp;F101&amp;", "&amp;G101</f>
        <v>Tölken, Herm., Gartenarbeiter</v>
      </c>
      <c r="D101" s="16" t="n">
        <v>39</v>
      </c>
      <c r="E101" s="9" t="s">
        <v>2383</v>
      </c>
      <c r="F101" s="9" t="s">
        <v>409</v>
      </c>
      <c r="G101" s="9" t="s">
        <v>2617</v>
      </c>
    </row>
    <row r="102" customFormat="false" ht="14.15" hidden="false" customHeight="true" outlineLevel="0" collapsed="false">
      <c r="A102" s="15" t="s">
        <v>2384</v>
      </c>
      <c r="B102" s="9" t="str">
        <f aca="false">"Am Rüten "&amp;D102</f>
        <v>Am Rüten 39</v>
      </c>
      <c r="C102" s="9" t="str">
        <f aca="false">E102&amp;", "&amp;F102&amp;", "&amp;G102</f>
        <v>Tölken, Herm., Tischler</v>
      </c>
      <c r="D102" s="16" t="n">
        <v>39</v>
      </c>
      <c r="E102" s="9" t="s">
        <v>2383</v>
      </c>
      <c r="F102" s="9" t="s">
        <v>409</v>
      </c>
      <c r="G102" s="9" t="s">
        <v>835</v>
      </c>
    </row>
    <row r="103" customFormat="false" ht="14.15" hidden="false" customHeight="true" outlineLevel="0" collapsed="false">
      <c r="A103" s="15" t="s">
        <v>103</v>
      </c>
      <c r="B103" s="9" t="str">
        <f aca="false">"Am Rüten "&amp;D103</f>
        <v>Am Rüten 61</v>
      </c>
      <c r="C103" s="9" t="str">
        <f aca="false">E103&amp;", "&amp;F103&amp;", "&amp;G103</f>
        <v>Meyerdierks, H., Arbeiter</v>
      </c>
      <c r="D103" s="16" t="n">
        <v>61</v>
      </c>
      <c r="E103" s="9" t="s">
        <v>386</v>
      </c>
      <c r="F103" s="9" t="s">
        <v>109</v>
      </c>
      <c r="G103" s="9" t="s">
        <v>94</v>
      </c>
    </row>
    <row r="104" customFormat="false" ht="14.15" hidden="false" customHeight="true" outlineLevel="0" collapsed="false">
      <c r="A104" s="15" t="s">
        <v>152</v>
      </c>
      <c r="B104" s="9" t="str">
        <f aca="false">"An den Wühren "&amp;D104</f>
        <v>An den Wühren 1</v>
      </c>
      <c r="C104" s="9" t="str">
        <f aca="false">E104&amp;", "&amp;F104&amp;", "&amp;H104</f>
        <v>Migault, W. J., Landgut</v>
      </c>
      <c r="D104" s="16" t="n">
        <v>1</v>
      </c>
      <c r="E104" s="9" t="s">
        <v>149</v>
      </c>
      <c r="F104" s="9" t="s">
        <v>2620</v>
      </c>
      <c r="H104" s="9" t="s">
        <v>151</v>
      </c>
    </row>
    <row r="105" customFormat="false" ht="14.15" hidden="false" customHeight="true" outlineLevel="0" collapsed="false">
      <c r="A105" s="15" t="s">
        <v>144</v>
      </c>
      <c r="B105" s="9" t="str">
        <f aca="false">"An den Wühren "&amp;D105</f>
        <v>An den Wühren 11</v>
      </c>
      <c r="C105" s="9" t="str">
        <f aca="false">E105&amp;", "&amp;F105&amp;", "&amp;G105</f>
        <v>Behrens, Fr., Landmann</v>
      </c>
      <c r="D105" s="16" t="n">
        <v>11</v>
      </c>
      <c r="E105" s="9" t="s">
        <v>142</v>
      </c>
      <c r="F105" s="9" t="s">
        <v>130</v>
      </c>
      <c r="G105" s="9" t="s">
        <v>164</v>
      </c>
    </row>
    <row r="106" customFormat="false" ht="14.15" hidden="false" customHeight="true" outlineLevel="0" collapsed="false">
      <c r="A106" s="15" t="s">
        <v>144</v>
      </c>
      <c r="B106" s="9" t="str">
        <f aca="false">"An den Wühren "&amp;D106</f>
        <v>An den Wühren 11</v>
      </c>
      <c r="C106" s="9" t="str">
        <f aca="false">E106&amp;", "&amp;F106&amp;", "&amp;G106</f>
        <v>Behrens, Lür, Invalide</v>
      </c>
      <c r="D106" s="16" t="n">
        <v>11</v>
      </c>
      <c r="E106" s="9" t="s">
        <v>142</v>
      </c>
      <c r="F106" s="9" t="s">
        <v>145</v>
      </c>
      <c r="G106" s="9" t="s">
        <v>2621</v>
      </c>
    </row>
    <row r="107" customFormat="false" ht="14.15" hidden="false" customHeight="true" outlineLevel="0" collapsed="false">
      <c r="A107" s="15" t="s">
        <v>1401</v>
      </c>
      <c r="B107" s="9" t="str">
        <f aca="false">"An der Kaemenade "&amp;D107</f>
        <v>An der Kaemenade 1</v>
      </c>
      <c r="C107" s="9" t="str">
        <f aca="false">E107&amp;", "&amp;F107&amp;", "&amp;G107</f>
        <v>Müller, Joh., Gärtner</v>
      </c>
      <c r="D107" s="16" t="n">
        <v>1</v>
      </c>
      <c r="E107" s="9" t="s">
        <v>162</v>
      </c>
      <c r="F107" s="9" t="s">
        <v>143</v>
      </c>
      <c r="G107" s="9" t="s">
        <v>236</v>
      </c>
    </row>
    <row r="108" customFormat="false" ht="14.15" hidden="false" customHeight="true" outlineLevel="0" collapsed="false">
      <c r="A108" s="15" t="s">
        <v>1390</v>
      </c>
      <c r="B108" s="9" t="str">
        <f aca="false">"An der Kaemenade "&amp;D108</f>
        <v>An der Kaemenade 2</v>
      </c>
      <c r="C108" s="9" t="str">
        <f aca="false">E108&amp;", "&amp;F108&amp;", "&amp;G108</f>
        <v>Bollmann, Fr., Landwirt</v>
      </c>
      <c r="D108" s="16" t="n">
        <v>2</v>
      </c>
      <c r="E108" s="9" t="s">
        <v>135</v>
      </c>
      <c r="F108" s="9" t="s">
        <v>130</v>
      </c>
      <c r="G108" s="9" t="s">
        <v>124</v>
      </c>
    </row>
    <row r="109" customFormat="false" ht="14.15" hidden="false" customHeight="true" outlineLevel="0" collapsed="false">
      <c r="A109" s="15" t="s">
        <v>1406</v>
      </c>
      <c r="B109" s="9" t="str">
        <f aca="false">"An der Kaemenade "&amp;D109</f>
        <v>An der Kaemenade 3</v>
      </c>
      <c r="C109" s="9" t="str">
        <f aca="false">E109&amp;", "&amp;F109&amp;", "&amp;G109</f>
        <v>Meier, Joh., Wwe.</v>
      </c>
      <c r="D109" s="16" t="n">
        <v>3</v>
      </c>
      <c r="E109" s="9" t="s">
        <v>748</v>
      </c>
      <c r="F109" s="9" t="s">
        <v>143</v>
      </c>
      <c r="G109" s="9" t="s">
        <v>91</v>
      </c>
    </row>
    <row r="110" customFormat="false" ht="14.15" hidden="false" customHeight="true" outlineLevel="0" collapsed="false">
      <c r="A110" s="15" t="s">
        <v>1406</v>
      </c>
      <c r="B110" s="9" t="str">
        <f aca="false">"An der Kaemenade "&amp;D110</f>
        <v>An der Kaemenade 3</v>
      </c>
      <c r="C110" s="9" t="str">
        <f aca="false">E110&amp;", "&amp;F110&amp;", "&amp;G110</f>
        <v>Meier, Joh., Zimmermann</v>
      </c>
      <c r="D110" s="16" t="n">
        <v>3</v>
      </c>
      <c r="E110" s="9" t="s">
        <v>748</v>
      </c>
      <c r="F110" s="9" t="s">
        <v>143</v>
      </c>
      <c r="G110" s="9" t="s">
        <v>137</v>
      </c>
    </row>
    <row r="111" customFormat="false" ht="14.15" hidden="false" customHeight="true" outlineLevel="0" collapsed="false">
      <c r="A111" s="15" t="s">
        <v>1411</v>
      </c>
      <c r="B111" s="9" t="str">
        <f aca="false">"An der Kaemenade "&amp;D111</f>
        <v>An der Kaemenade 4</v>
      </c>
      <c r="C111" s="9" t="str">
        <f aca="false">E111</f>
        <v>unbewohnt</v>
      </c>
      <c r="D111" s="16" t="n">
        <v>4</v>
      </c>
      <c r="E111" s="9" t="s">
        <v>228</v>
      </c>
    </row>
    <row r="112" customFormat="false" ht="14.15" hidden="false" customHeight="true" outlineLevel="0" collapsed="false">
      <c r="A112" s="15" t="s">
        <v>1386</v>
      </c>
      <c r="B112" s="9" t="str">
        <f aca="false">"An der Kaemenade "&amp;D112</f>
        <v>An der Kaemenade 6</v>
      </c>
      <c r="C112" s="9" t="str">
        <f aca="false">E112&amp;", "&amp;F112&amp;", "&amp;G112</f>
        <v>Nahrmann, D., Bahnarbeiter</v>
      </c>
      <c r="D112" s="16" t="n">
        <v>6</v>
      </c>
      <c r="E112" s="9" t="s">
        <v>1371</v>
      </c>
      <c r="F112" s="9" t="s">
        <v>263</v>
      </c>
      <c r="G112" s="9" t="s">
        <v>1103</v>
      </c>
    </row>
    <row r="113" customFormat="false" ht="14.15" hidden="false" customHeight="true" outlineLevel="0" collapsed="false">
      <c r="A113" s="15" t="s">
        <v>2311</v>
      </c>
      <c r="B113" s="9" t="str">
        <f aca="false">"Apfelallee "&amp;D113</f>
        <v>Apfelallee 2</v>
      </c>
      <c r="C113" s="9" t="str">
        <f aca="false">E113&amp;", "&amp;F113&amp;", "&amp;G113</f>
        <v>Janssen, Th., Maler</v>
      </c>
      <c r="D113" s="16" t="n">
        <v>2</v>
      </c>
      <c r="E113" s="9" t="s">
        <v>2310</v>
      </c>
      <c r="F113" s="9" t="s">
        <v>957</v>
      </c>
      <c r="G113" s="9" t="s">
        <v>647</v>
      </c>
    </row>
    <row r="114" customFormat="false" ht="14.15" hidden="false" customHeight="true" outlineLevel="0" collapsed="false">
      <c r="A114" s="15" t="s">
        <v>2317</v>
      </c>
      <c r="B114" s="9" t="str">
        <f aca="false">"Apfelallee "&amp;D114</f>
        <v>Apfelallee 4</v>
      </c>
      <c r="C114" s="9" t="str">
        <f aca="false">E114&amp;", "&amp;F114&amp;", "&amp;G114</f>
        <v>Bischoff, J., Arbeiter</v>
      </c>
      <c r="D114" s="16" t="n">
        <v>4</v>
      </c>
      <c r="E114" s="9" t="s">
        <v>2316</v>
      </c>
      <c r="F114" s="9" t="s">
        <v>150</v>
      </c>
      <c r="G114" s="9" t="s">
        <v>94</v>
      </c>
    </row>
    <row r="115" customFormat="false" ht="14.15" hidden="false" customHeight="true" outlineLevel="0" collapsed="false">
      <c r="A115" s="15" t="s">
        <v>2317</v>
      </c>
      <c r="B115" s="9" t="str">
        <f aca="false">"Apfelallee "&amp;D115</f>
        <v>Apfelallee 4</v>
      </c>
      <c r="C115" s="9" t="str">
        <f aca="false">E115&amp;", "&amp;F115&amp;", "&amp;G115</f>
        <v>Meyer, W., Maurer</v>
      </c>
      <c r="D115" s="16" t="n">
        <v>4</v>
      </c>
      <c r="E115" s="9" t="s">
        <v>241</v>
      </c>
      <c r="F115" s="9" t="s">
        <v>559</v>
      </c>
      <c r="G115" s="9" t="s">
        <v>727</v>
      </c>
    </row>
    <row r="116" customFormat="false" ht="14.15" hidden="false" customHeight="true" outlineLevel="0" collapsed="false">
      <c r="A116" s="15" t="s">
        <v>2349</v>
      </c>
      <c r="B116" s="9" t="str">
        <f aca="false">"Apfelallee "&amp;D116</f>
        <v>Apfelallee 5</v>
      </c>
      <c r="C116" s="9" t="str">
        <f aca="false">E116&amp;", "&amp;G116</f>
        <v>Plaggenmeier, Maler</v>
      </c>
      <c r="D116" s="16" t="n">
        <v>5</v>
      </c>
      <c r="E116" s="9" t="s">
        <v>2622</v>
      </c>
      <c r="G116" s="9" t="s">
        <v>647</v>
      </c>
    </row>
    <row r="117" customFormat="false" ht="14.15" hidden="false" customHeight="true" outlineLevel="0" collapsed="false">
      <c r="A117" s="15" t="s">
        <v>2323</v>
      </c>
      <c r="B117" s="9" t="str">
        <f aca="false">"Apfelallee "&amp;D117</f>
        <v>Apfelallee 6</v>
      </c>
      <c r="C117" s="9" t="str">
        <f aca="false">E117&amp;", "&amp;F117&amp;", "&amp;G117</f>
        <v>Hasch, Hinr., Klempnermeister</v>
      </c>
      <c r="D117" s="16" t="n">
        <v>6</v>
      </c>
      <c r="E117" s="9" t="s">
        <v>2321</v>
      </c>
      <c r="F117" s="9" t="s">
        <v>355</v>
      </c>
      <c r="G117" s="9" t="s">
        <v>1918</v>
      </c>
    </row>
    <row r="118" customFormat="false" ht="14.15" hidden="false" customHeight="true" outlineLevel="0" collapsed="false">
      <c r="A118" s="15" t="s">
        <v>2329</v>
      </c>
      <c r="B118" s="9" t="str">
        <f aca="false">"Apfelallee "&amp;D118</f>
        <v>Apfelallee 6a</v>
      </c>
      <c r="C118" s="9" t="str">
        <f aca="false">E118&amp;", "&amp;F118&amp;", "&amp;G118</f>
        <v>Antholz, Gg., Maurer</v>
      </c>
      <c r="D118" s="16" t="s">
        <v>168</v>
      </c>
      <c r="E118" s="9" t="s">
        <v>2328</v>
      </c>
      <c r="F118" s="9" t="s">
        <v>2595</v>
      </c>
      <c r="G118" s="9" t="s">
        <v>727</v>
      </c>
    </row>
    <row r="119" customFormat="false" ht="14.15" hidden="false" customHeight="true" outlineLevel="0" collapsed="false">
      <c r="A119" s="15" t="s">
        <v>2329</v>
      </c>
      <c r="B119" s="9" t="str">
        <f aca="false">"Apfelallee "&amp;D119</f>
        <v>Apfelallee 6a</v>
      </c>
      <c r="C119" s="9" t="str">
        <f aca="false">E119&amp;", "&amp;F119&amp;", "&amp;G119</f>
        <v>Antholz, Joh., Arbeiter</v>
      </c>
      <c r="D119" s="16" t="s">
        <v>168</v>
      </c>
      <c r="E119" s="9" t="s">
        <v>2328</v>
      </c>
      <c r="F119" s="9" t="s">
        <v>143</v>
      </c>
      <c r="G119" s="9" t="s">
        <v>94</v>
      </c>
    </row>
    <row r="120" customFormat="false" ht="14.15" hidden="false" customHeight="true" outlineLevel="0" collapsed="false">
      <c r="A120" s="15" t="s">
        <v>2354</v>
      </c>
      <c r="B120" s="9" t="str">
        <f aca="false">"Apfelallee "&amp;D120</f>
        <v>Apfelallee 7</v>
      </c>
      <c r="C120" s="9" t="str">
        <f aca="false">E120&amp;", "&amp;F120&amp;", "&amp;G120</f>
        <v>Brünning, Herm., Maurer</v>
      </c>
      <c r="D120" s="16" t="n">
        <v>7</v>
      </c>
      <c r="E120" s="9" t="s">
        <v>807</v>
      </c>
      <c r="F120" s="9" t="s">
        <v>409</v>
      </c>
      <c r="G120" s="9" t="s">
        <v>727</v>
      </c>
    </row>
    <row r="121" customFormat="false" ht="14.15" hidden="false" customHeight="true" outlineLevel="0" collapsed="false">
      <c r="A121" s="15" t="s">
        <v>2354</v>
      </c>
      <c r="B121" s="9" t="str">
        <f aca="false">"Apfelallee "&amp;D121</f>
        <v>Apfelallee 7</v>
      </c>
      <c r="C121" s="9" t="str">
        <f aca="false">E121&amp;", "&amp;F121&amp;", "&amp;G121</f>
        <v>Brünning, Hinr., Arbeiter</v>
      </c>
      <c r="D121" s="16" t="n">
        <v>7</v>
      </c>
      <c r="E121" s="9" t="s">
        <v>807</v>
      </c>
      <c r="F121" s="9" t="s">
        <v>355</v>
      </c>
      <c r="G121" s="9" t="s">
        <v>94</v>
      </c>
    </row>
    <row r="122" customFormat="false" ht="14.15" hidden="false" customHeight="true" outlineLevel="0" collapsed="false">
      <c r="A122" s="15" t="s">
        <v>2334</v>
      </c>
      <c r="B122" s="9" t="str">
        <f aca="false">"Apfelallee "&amp;D122</f>
        <v>Apfelallee 8</v>
      </c>
      <c r="C122" s="9" t="str">
        <f aca="false">E122&amp;", "&amp;F122&amp;", "&amp;G122</f>
        <v>Denker, St., Arbeiter</v>
      </c>
      <c r="D122" s="16" t="n">
        <v>8</v>
      </c>
      <c r="E122" s="9" t="s">
        <v>941</v>
      </c>
      <c r="F122" s="9" t="s">
        <v>2623</v>
      </c>
      <c r="G122" s="9" t="s">
        <v>94</v>
      </c>
    </row>
    <row r="123" customFormat="false" ht="14.15" hidden="false" customHeight="true" outlineLevel="0" collapsed="false">
      <c r="A123" s="15" t="s">
        <v>2334</v>
      </c>
      <c r="B123" s="9" t="str">
        <f aca="false">"Apfelallee "&amp;D123</f>
        <v>Apfelallee 8</v>
      </c>
      <c r="C123" s="9" t="str">
        <f aca="false">E123&amp;", "&amp;F123&amp;", "&amp;G123</f>
        <v>Harjes, D., Arbeiter</v>
      </c>
      <c r="D123" s="16" t="n">
        <v>8</v>
      </c>
      <c r="E123" s="9" t="s">
        <v>2624</v>
      </c>
      <c r="F123" s="9" t="s">
        <v>263</v>
      </c>
      <c r="G123" s="9" t="s">
        <v>94</v>
      </c>
    </row>
    <row r="124" customFormat="false" ht="14.15" hidden="false" customHeight="true" outlineLevel="0" collapsed="false">
      <c r="A124" s="15" t="s">
        <v>2334</v>
      </c>
      <c r="B124" s="9" t="str">
        <f aca="false">"Apfelallee "&amp;D124</f>
        <v>Apfelallee 8</v>
      </c>
      <c r="C124" s="9" t="str">
        <f aca="false">E124&amp;", "&amp;F124&amp;", "&amp;G124</f>
        <v>Sanders, Otto, Arbeiter</v>
      </c>
      <c r="D124" s="16" t="n">
        <v>8</v>
      </c>
      <c r="E124" s="9" t="s">
        <v>2625</v>
      </c>
      <c r="F124" s="9" t="s">
        <v>1203</v>
      </c>
      <c r="G124" s="9" t="s">
        <v>94</v>
      </c>
    </row>
    <row r="125" customFormat="false" ht="14.15" hidden="false" customHeight="true" outlineLevel="0" collapsed="false">
      <c r="A125" s="15" t="s">
        <v>2360</v>
      </c>
      <c r="B125" s="9" t="str">
        <f aca="false">"Apfelallee "&amp;D125</f>
        <v>Apfelallee 9</v>
      </c>
      <c r="C125" s="9" t="str">
        <f aca="false">E125&amp;", "&amp;F125&amp;", "&amp;G125</f>
        <v>Heinson, Joh., Arbeiter</v>
      </c>
      <c r="D125" s="16" t="n">
        <v>9</v>
      </c>
      <c r="E125" s="9" t="s">
        <v>1801</v>
      </c>
      <c r="F125" s="9" t="s">
        <v>143</v>
      </c>
      <c r="G125" s="9" t="s">
        <v>94</v>
      </c>
    </row>
    <row r="126" customFormat="false" ht="14.15" hidden="false" customHeight="true" outlineLevel="0" collapsed="false">
      <c r="A126" s="15" t="s">
        <v>2360</v>
      </c>
      <c r="B126" s="9" t="str">
        <f aca="false">"Apfelallee "&amp;D126</f>
        <v>Apfelallee 9</v>
      </c>
      <c r="C126" s="9" t="str">
        <f aca="false">E126&amp;", "&amp;F126&amp;", "&amp;G126</f>
        <v>Lilienkamp, Fr., Straßenbahnfahrer</v>
      </c>
      <c r="D126" s="16" t="n">
        <v>9</v>
      </c>
      <c r="E126" s="9" t="s">
        <v>2286</v>
      </c>
      <c r="F126" s="9" t="s">
        <v>130</v>
      </c>
      <c r="G126" s="9" t="s">
        <v>2619</v>
      </c>
    </row>
    <row r="127" customFormat="false" ht="14.15" hidden="false" customHeight="true" outlineLevel="0" collapsed="false">
      <c r="A127" s="15" t="s">
        <v>2340</v>
      </c>
      <c r="B127" s="9" t="str">
        <f aca="false">"Apfelallee "&amp;D127</f>
        <v>Apfelallee 10</v>
      </c>
      <c r="C127" s="9" t="str">
        <f aca="false">E127&amp;", "&amp;F127&amp;", "&amp;G127</f>
        <v>Möhlenbrock, H., Tonnenmacher</v>
      </c>
      <c r="D127" s="16" t="n">
        <v>10</v>
      </c>
      <c r="E127" s="9" t="s">
        <v>646</v>
      </c>
      <c r="F127" s="9" t="s">
        <v>109</v>
      </c>
      <c r="G127" s="9" t="s">
        <v>1595</v>
      </c>
    </row>
    <row r="128" customFormat="false" ht="14.15" hidden="false" customHeight="true" outlineLevel="0" collapsed="false">
      <c r="A128" s="15" t="s">
        <v>2340</v>
      </c>
      <c r="B128" s="9" t="str">
        <f aca="false">"Apfelallee "&amp;D128</f>
        <v>Apfelallee 10</v>
      </c>
      <c r="C128" s="9" t="str">
        <f aca="false">E128&amp;", "&amp;F128&amp;", "&amp;G128</f>
        <v>Möhlenbrock, W., Arbeiter</v>
      </c>
      <c r="D128" s="16" t="n">
        <v>10</v>
      </c>
      <c r="E128" s="9" t="s">
        <v>646</v>
      </c>
      <c r="F128" s="9" t="s">
        <v>559</v>
      </c>
      <c r="G128" s="9" t="s">
        <v>94</v>
      </c>
    </row>
    <row r="129" customFormat="false" ht="14.15" hidden="false" customHeight="true" outlineLevel="0" collapsed="false">
      <c r="A129" s="17" t="s">
        <v>2345</v>
      </c>
      <c r="B129" s="9" t="str">
        <f aca="false">"Apfelallee "&amp;D129</f>
        <v>Apfelallee 12</v>
      </c>
      <c r="C129" s="9" t="str">
        <f aca="false">E129&amp;", "&amp;F129&amp;", "&amp;G129</f>
        <v>Denker, Fr., Bahnwärter</v>
      </c>
      <c r="D129" s="16" t="n">
        <v>12</v>
      </c>
      <c r="E129" s="9" t="s">
        <v>941</v>
      </c>
      <c r="F129" s="9" t="s">
        <v>130</v>
      </c>
      <c r="G129" s="9" t="s">
        <v>1776</v>
      </c>
    </row>
    <row r="130" customFormat="false" ht="14.15" hidden="false" customHeight="true" outlineLevel="0" collapsed="false">
      <c r="A130" s="17" t="s">
        <v>2345</v>
      </c>
      <c r="B130" s="9" t="str">
        <f aca="false">"Apfelallee "&amp;D130</f>
        <v>Apfelallee 12</v>
      </c>
      <c r="C130" s="9" t="str">
        <f aca="false">E130&amp;", "&amp;F130&amp;", "&amp;G130</f>
        <v>Denker, H., Arbeiter</v>
      </c>
      <c r="D130" s="16" t="n">
        <v>12</v>
      </c>
      <c r="E130" s="9" t="s">
        <v>941</v>
      </c>
      <c r="F130" s="9" t="s">
        <v>109</v>
      </c>
      <c r="G130" s="9" t="s">
        <v>94</v>
      </c>
    </row>
    <row r="131" customFormat="false" ht="14.15" hidden="false" customHeight="true" outlineLevel="0" collapsed="false">
      <c r="A131" s="15" t="s">
        <v>2365</v>
      </c>
      <c r="B131" s="9" t="str">
        <f aca="false">"Apfelallee "&amp;D131</f>
        <v>Apfelallee 16</v>
      </c>
      <c r="C131" s="9" t="str">
        <f aca="false">E131&amp;", "&amp;F131&amp;", "&amp;G131</f>
        <v>Wagschal, W., Gartenarbeiter</v>
      </c>
      <c r="D131" s="16" t="n">
        <v>16</v>
      </c>
      <c r="E131" s="9" t="s">
        <v>463</v>
      </c>
      <c r="F131" s="9" t="s">
        <v>559</v>
      </c>
      <c r="G131" s="9" t="s">
        <v>2617</v>
      </c>
    </row>
    <row r="132" customFormat="false" ht="14.15" hidden="false" customHeight="true" outlineLevel="0" collapsed="false">
      <c r="A132" s="15" t="s">
        <v>2370</v>
      </c>
      <c r="B132" s="9" t="str">
        <f aca="false">"Apfelallee "&amp;D132</f>
        <v>Apfelallee 30</v>
      </c>
      <c r="C132" s="9" t="str">
        <f aca="false">E132&amp;", "&amp;F132&amp;", "&amp;G132</f>
        <v>Brake, E., Diakonissin</v>
      </c>
      <c r="D132" s="16" t="n">
        <v>30</v>
      </c>
      <c r="E132" s="9" t="s">
        <v>2626</v>
      </c>
      <c r="F132" s="9" t="s">
        <v>2583</v>
      </c>
      <c r="G132" s="9" t="s">
        <v>2627</v>
      </c>
    </row>
    <row r="133" customFormat="false" ht="14.15" hidden="false" customHeight="true" outlineLevel="0" collapsed="false">
      <c r="A133" s="15" t="s">
        <v>2370</v>
      </c>
      <c r="B133" s="9" t="str">
        <f aca="false">"Apfelallee "&amp;D133</f>
        <v>Apfelallee 30</v>
      </c>
      <c r="C133" s="9" t="str">
        <f aca="false">E133&amp;", "&amp;F133&amp;", "&amp;G133</f>
        <v>Dickmann, J., Diakonissin</v>
      </c>
      <c r="D133" s="16" t="n">
        <v>30</v>
      </c>
      <c r="E133" s="9" t="s">
        <v>2628</v>
      </c>
      <c r="F133" s="9" t="s">
        <v>150</v>
      </c>
      <c r="G133" s="9" t="s">
        <v>2627</v>
      </c>
    </row>
    <row r="134" customFormat="false" ht="14.15" hidden="false" customHeight="true" outlineLevel="0" collapsed="false">
      <c r="A134" s="15" t="s">
        <v>2370</v>
      </c>
      <c r="B134" s="9" t="str">
        <f aca="false">"Apfelallee "&amp;D134</f>
        <v>Apfelallee 30</v>
      </c>
      <c r="C134" s="9" t="str">
        <f aca="false">E134&amp;", "&amp;F134&amp;", "&amp;G134</f>
        <v>Graf, Anna, Diakonissin</v>
      </c>
      <c r="D134" s="16" t="n">
        <v>30</v>
      </c>
      <c r="E134" s="9" t="s">
        <v>2629</v>
      </c>
      <c r="F134" s="9" t="s">
        <v>2630</v>
      </c>
      <c r="G134" s="9" t="s">
        <v>2627</v>
      </c>
    </row>
    <row r="135" customFormat="false" ht="14.15" hidden="false" customHeight="true" outlineLevel="0" collapsed="false">
      <c r="A135" s="15" t="s">
        <v>2370</v>
      </c>
      <c r="B135" s="9" t="str">
        <f aca="false">"Apfelallee "&amp;D135</f>
        <v>Apfelallee 30</v>
      </c>
      <c r="C135" s="9" t="str">
        <f aca="false">E135&amp;", "&amp;F135&amp;", "&amp;G135</f>
        <v>Heidemann, H., Diakonissin</v>
      </c>
      <c r="D135" s="16" t="n">
        <v>30</v>
      </c>
      <c r="E135" s="9" t="s">
        <v>2631</v>
      </c>
      <c r="F135" s="9" t="s">
        <v>109</v>
      </c>
      <c r="G135" s="9" t="s">
        <v>2627</v>
      </c>
    </row>
    <row r="136" customFormat="false" ht="14.15" hidden="false" customHeight="true" outlineLevel="0" collapsed="false">
      <c r="A136" s="15" t="s">
        <v>2370</v>
      </c>
      <c r="B136" s="9" t="str">
        <f aca="false">"Apfelallee "&amp;D136</f>
        <v>Apfelallee 30</v>
      </c>
      <c r="C136" s="9" t="str">
        <f aca="false">E136&amp;", "&amp;F136&amp;", "&amp;G136</f>
        <v>Helkenberg, Lina, Diakonissin</v>
      </c>
      <c r="D136" s="16" t="n">
        <v>30</v>
      </c>
      <c r="E136" s="9" t="s">
        <v>2632</v>
      </c>
      <c r="F136" s="9" t="s">
        <v>2633</v>
      </c>
      <c r="G136" s="9" t="s">
        <v>2627</v>
      </c>
    </row>
    <row r="137" customFormat="false" ht="14.15" hidden="false" customHeight="true" outlineLevel="0" collapsed="false">
      <c r="A137" s="15" t="s">
        <v>2370</v>
      </c>
      <c r="B137" s="9" t="str">
        <f aca="false">"Apfelallee "&amp;D137</f>
        <v>Apfelallee 30</v>
      </c>
      <c r="C137" s="9" t="str">
        <f aca="false">E137</f>
        <v>Kindererholungsheim Holtheim</v>
      </c>
      <c r="D137" s="16" t="n">
        <v>30</v>
      </c>
      <c r="E137" s="9" t="s">
        <v>2634</v>
      </c>
    </row>
    <row r="138" customFormat="false" ht="14.15" hidden="false" customHeight="true" outlineLevel="0" collapsed="false">
      <c r="A138" s="15" t="s">
        <v>2379</v>
      </c>
      <c r="B138" s="9" t="str">
        <f aca="false">"Apfelallee "&amp;D138</f>
        <v>Apfelallee 30</v>
      </c>
      <c r="C138" s="9" t="str">
        <f aca="false">E138&amp;", "&amp;F138&amp;", "&amp;G138</f>
        <v>Kneule, Rich., Hofmeier</v>
      </c>
      <c r="D138" s="16" t="n">
        <v>30</v>
      </c>
      <c r="E138" s="9" t="s">
        <v>2635</v>
      </c>
      <c r="F138" s="9" t="s">
        <v>2114</v>
      </c>
      <c r="G138" s="9" t="s">
        <v>183</v>
      </c>
    </row>
    <row r="139" customFormat="false" ht="14.15" hidden="false" customHeight="true" outlineLevel="0" collapsed="false">
      <c r="A139" s="15" t="s">
        <v>2370</v>
      </c>
      <c r="B139" s="9" t="str">
        <f aca="false">"Apfelallee "&amp;D139</f>
        <v>Apfelallee 30</v>
      </c>
      <c r="C139" s="9" t="str">
        <f aca="false">E139&amp;", "&amp;F139&amp;", "&amp;G139</f>
        <v>Michel, El., Diakonissin</v>
      </c>
      <c r="D139" s="16" t="n">
        <v>30</v>
      </c>
      <c r="E139" s="9" t="s">
        <v>2636</v>
      </c>
      <c r="F139" s="9" t="s">
        <v>2637</v>
      </c>
      <c r="G139" s="9" t="s">
        <v>2627</v>
      </c>
    </row>
    <row r="140" customFormat="false" ht="14.15" hidden="false" customHeight="true" outlineLevel="0" collapsed="false">
      <c r="A140" s="15" t="s">
        <v>2370</v>
      </c>
      <c r="B140" s="9" t="str">
        <f aca="false">"Apfelallee "&amp;D140</f>
        <v>Apfelallee 30</v>
      </c>
      <c r="C140" s="9" t="str">
        <f aca="false">E140&amp;", "&amp;F140&amp;", "&amp;G140</f>
        <v>Möller, M., Diakonissin</v>
      </c>
      <c r="D140" s="16" t="n">
        <v>30</v>
      </c>
      <c r="E140" s="9" t="s">
        <v>2638</v>
      </c>
      <c r="F140" s="9" t="s">
        <v>1829</v>
      </c>
      <c r="G140" s="9" t="s">
        <v>2627</v>
      </c>
    </row>
    <row r="141" customFormat="false" ht="14.15" hidden="false" customHeight="true" outlineLevel="0" collapsed="false">
      <c r="A141" s="15" t="s">
        <v>2370</v>
      </c>
      <c r="B141" s="9" t="str">
        <f aca="false">"Apfelallee "&amp;D141</f>
        <v>Apfelallee 30</v>
      </c>
      <c r="C141" s="9" t="str">
        <f aca="false">E141&amp;", "&amp;F141&amp;", "&amp;G141</f>
        <v>Mühlenberg, E., Diakonissin</v>
      </c>
      <c r="D141" s="16" t="n">
        <v>30</v>
      </c>
      <c r="E141" s="9" t="s">
        <v>2639</v>
      </c>
      <c r="F141" s="9" t="s">
        <v>2583</v>
      </c>
      <c r="G141" s="9" t="s">
        <v>2627</v>
      </c>
    </row>
    <row r="142" customFormat="false" ht="14.15" hidden="false" customHeight="true" outlineLevel="0" collapsed="false">
      <c r="A142" s="15" t="s">
        <v>2370</v>
      </c>
      <c r="B142" s="9" t="str">
        <f aca="false">"Apfelallee "&amp;D142</f>
        <v>Apfelallee 30</v>
      </c>
      <c r="C142" s="9" t="str">
        <f aca="false">E142&amp;", "&amp;F142&amp;", "&amp;G142</f>
        <v>Schade, E., Diakonissin</v>
      </c>
      <c r="D142" s="16" t="n">
        <v>30</v>
      </c>
      <c r="E142" s="9" t="s">
        <v>2640</v>
      </c>
      <c r="F142" s="9" t="s">
        <v>2583</v>
      </c>
      <c r="G142" s="9" t="s">
        <v>2627</v>
      </c>
    </row>
    <row r="143" customFormat="false" ht="14.15" hidden="false" customHeight="true" outlineLevel="0" collapsed="false">
      <c r="A143" s="15" t="s">
        <v>2370</v>
      </c>
      <c r="B143" s="9" t="str">
        <f aca="false">"Apfelallee "&amp;D143</f>
        <v>Apfelallee 30</v>
      </c>
      <c r="C143" s="9" t="str">
        <f aca="false">E143&amp;", "&amp;F143&amp;", "&amp;G143</f>
        <v>Weinberger, E., Diakonissin</v>
      </c>
      <c r="D143" s="16" t="n">
        <v>30</v>
      </c>
      <c r="E143" s="9" t="s">
        <v>2641</v>
      </c>
      <c r="F143" s="9" t="s">
        <v>2583</v>
      </c>
      <c r="G143" s="9" t="s">
        <v>2627</v>
      </c>
    </row>
    <row r="144" customFormat="false" ht="14.15" hidden="false" customHeight="true" outlineLevel="0" collapsed="false">
      <c r="A144" s="15" t="s">
        <v>2370</v>
      </c>
      <c r="B144" s="9" t="str">
        <f aca="false">"Apfelallee "&amp;D144</f>
        <v>Apfelallee 30</v>
      </c>
      <c r="C144" s="9" t="str">
        <f aca="false">E144&amp;", "&amp;F144&amp;", "&amp;G144</f>
        <v>Witthauer, J., Diakonissin</v>
      </c>
      <c r="D144" s="16" t="n">
        <v>30</v>
      </c>
      <c r="E144" s="9" t="s">
        <v>2642</v>
      </c>
      <c r="F144" s="9" t="s">
        <v>150</v>
      </c>
      <c r="G144" s="9" t="s">
        <v>2627</v>
      </c>
    </row>
    <row r="145" customFormat="false" ht="14.15" hidden="false" customHeight="true" outlineLevel="0" collapsed="false">
      <c r="A145" s="15" t="s">
        <v>474</v>
      </c>
      <c r="B145" s="9" t="str">
        <f aca="false">"Auf der alten Waide "&amp;D145</f>
        <v>Auf der alten Waide 20</v>
      </c>
      <c r="C145" s="9" t="str">
        <f aca="false">E145&amp;", "&amp;F145&amp;", "&amp;G145</f>
        <v>Wagschal, Chr., Landmann</v>
      </c>
      <c r="D145" s="16" t="n">
        <v>20</v>
      </c>
      <c r="E145" s="9" t="s">
        <v>463</v>
      </c>
      <c r="F145" s="9" t="s">
        <v>242</v>
      </c>
      <c r="G145" s="9" t="s">
        <v>164</v>
      </c>
    </row>
    <row r="146" customFormat="false" ht="14.15" hidden="false" customHeight="true" outlineLevel="0" collapsed="false">
      <c r="A146" s="15" t="s">
        <v>500</v>
      </c>
      <c r="B146" s="9" t="str">
        <f aca="false">"Auf der alten Waide "&amp;D146</f>
        <v>Auf der alten Waide 21</v>
      </c>
      <c r="C146" s="9" t="str">
        <f aca="false">E146&amp;", "&amp;F146&amp;", "&amp;G146</f>
        <v>Döhle, Fr., Landmann</v>
      </c>
      <c r="D146" s="16" t="n">
        <v>21</v>
      </c>
      <c r="E146" s="9" t="s">
        <v>499</v>
      </c>
      <c r="F146" s="9" t="s">
        <v>130</v>
      </c>
      <c r="G146" s="9" t="s">
        <v>164</v>
      </c>
    </row>
    <row r="147" customFormat="false" ht="14.15" hidden="false" customHeight="true" outlineLevel="0" collapsed="false">
      <c r="A147" s="15" t="s">
        <v>479</v>
      </c>
      <c r="B147" s="9" t="str">
        <f aca="false">"Auf der alten Waide "&amp;D147</f>
        <v>Auf der alten Waide 24</v>
      </c>
      <c r="C147" s="9" t="str">
        <f aca="false">E147&amp;", "&amp;F147&amp;", "&amp;G147</f>
        <v>Behrens, Bernh., Landmann</v>
      </c>
      <c r="D147" s="16" t="n">
        <v>24</v>
      </c>
      <c r="E147" s="9" t="s">
        <v>142</v>
      </c>
      <c r="F147" s="9" t="s">
        <v>478</v>
      </c>
      <c r="G147" s="9" t="s">
        <v>164</v>
      </c>
    </row>
    <row r="148" customFormat="false" ht="14.15" hidden="false" customHeight="true" outlineLevel="0" collapsed="false">
      <c r="A148" s="15" t="s">
        <v>479</v>
      </c>
      <c r="B148" s="9" t="str">
        <f aca="false">"Auf der alten Waide "&amp;D148</f>
        <v>Auf der alten Waide 24</v>
      </c>
      <c r="C148" s="9" t="str">
        <f aca="false">E148&amp;", "&amp;F148&amp;", "&amp;G148</f>
        <v>Behrens, T., Wwe.</v>
      </c>
      <c r="D148" s="16" t="n">
        <v>24</v>
      </c>
      <c r="E148" s="9" t="s">
        <v>142</v>
      </c>
      <c r="F148" s="9" t="s">
        <v>2643</v>
      </c>
      <c r="G148" s="9" t="s">
        <v>91</v>
      </c>
    </row>
    <row r="149" customFormat="false" ht="14.15" hidden="false" customHeight="true" outlineLevel="0" collapsed="false">
      <c r="A149" s="15" t="s">
        <v>518</v>
      </c>
      <c r="B149" s="9" t="str">
        <f aca="false">"Auf der alten Waide "&amp;D149</f>
        <v>Auf der alten Waide 25</v>
      </c>
      <c r="C149" s="9" t="str">
        <f aca="false">E149&amp;", "&amp;F149&amp;", "&amp;G149</f>
        <v>Brüning, Hinr., Landmann</v>
      </c>
      <c r="D149" s="16" t="n">
        <v>25</v>
      </c>
      <c r="E149" s="9" t="s">
        <v>517</v>
      </c>
      <c r="F149" s="9" t="s">
        <v>355</v>
      </c>
      <c r="G149" s="9" t="s">
        <v>164</v>
      </c>
    </row>
    <row r="150" customFormat="false" ht="14.15" hidden="false" customHeight="true" outlineLevel="0" collapsed="false">
      <c r="A150" s="15" t="s">
        <v>518</v>
      </c>
      <c r="B150" s="9" t="str">
        <f aca="false">"Auf der alten Waide "&amp;D150</f>
        <v>Auf der alten Waide 25</v>
      </c>
      <c r="C150" s="9" t="str">
        <f aca="false">E150&amp;", "&amp;F150&amp;", "&amp;G150</f>
        <v>Lüßen, Ch., Wwe.</v>
      </c>
      <c r="D150" s="16" t="n">
        <v>25</v>
      </c>
      <c r="E150" s="9" t="s">
        <v>2644</v>
      </c>
      <c r="F150" s="9" t="s">
        <v>2645</v>
      </c>
      <c r="G150" s="9" t="s">
        <v>91</v>
      </c>
    </row>
    <row r="151" customFormat="false" ht="14.15" hidden="false" customHeight="true" outlineLevel="0" collapsed="false">
      <c r="A151" s="15" t="s">
        <v>518</v>
      </c>
      <c r="B151" s="9" t="str">
        <f aca="false">"Auf der alten Waide "&amp;D151</f>
        <v>Auf der alten Waide 25</v>
      </c>
      <c r="C151" s="9" t="str">
        <f aca="false">E151&amp;", "&amp;F151&amp;", "&amp;G151</f>
        <v>Massolle, Frz. Wilh., Korrespondent</v>
      </c>
      <c r="D151" s="16" t="n">
        <v>25</v>
      </c>
      <c r="E151" s="9" t="s">
        <v>519</v>
      </c>
      <c r="F151" s="9" t="s">
        <v>2646</v>
      </c>
      <c r="G151" s="9" t="s">
        <v>2647</v>
      </c>
    </row>
    <row r="152" customFormat="false" ht="14.15" hidden="false" customHeight="true" outlineLevel="0" collapsed="false">
      <c r="A152" s="15" t="s">
        <v>484</v>
      </c>
      <c r="B152" s="9" t="str">
        <f aca="false">"Auf der alten Waide "&amp;D152</f>
        <v>Auf der alten Waide 30</v>
      </c>
      <c r="C152" s="9" t="str">
        <f aca="false">E152&amp;", "&amp;F152&amp;", "&amp;G152</f>
        <v>Blome, D., Arbeiter</v>
      </c>
      <c r="D152" s="16" t="n">
        <v>30</v>
      </c>
      <c r="E152" s="9" t="s">
        <v>354</v>
      </c>
      <c r="F152" s="9" t="s">
        <v>263</v>
      </c>
      <c r="G152" s="9" t="s">
        <v>94</v>
      </c>
    </row>
    <row r="153" customFormat="false" ht="14.15" hidden="false" customHeight="true" outlineLevel="0" collapsed="false">
      <c r="A153" s="15" t="s">
        <v>484</v>
      </c>
      <c r="B153" s="9" t="str">
        <f aca="false">"Auf der alten Waide "&amp;D153</f>
        <v>Auf der alten Waide 30</v>
      </c>
      <c r="C153" s="9" t="str">
        <f aca="false">E153&amp;", "&amp;F153&amp;", "&amp;G153</f>
        <v>Blome, Fr., Landmann</v>
      </c>
      <c r="D153" s="16" t="n">
        <v>30</v>
      </c>
      <c r="E153" s="9" t="s">
        <v>354</v>
      </c>
      <c r="F153" s="9" t="s">
        <v>130</v>
      </c>
      <c r="G153" s="9" t="s">
        <v>164</v>
      </c>
    </row>
    <row r="154" customFormat="false" ht="14.15" hidden="false" customHeight="true" outlineLevel="0" collapsed="false">
      <c r="A154" s="15" t="s">
        <v>484</v>
      </c>
      <c r="B154" s="9" t="str">
        <f aca="false">"Auf der alten Waide "&amp;D154</f>
        <v>Auf der alten Waide 30</v>
      </c>
      <c r="C154" s="9" t="str">
        <f aca="false">E154&amp;", "&amp;F154&amp;", "&amp;G154</f>
        <v>Blome, Hinr., Landmann</v>
      </c>
      <c r="D154" s="16" t="n">
        <v>30</v>
      </c>
      <c r="E154" s="9" t="s">
        <v>354</v>
      </c>
      <c r="F154" s="9" t="s">
        <v>355</v>
      </c>
      <c r="G154" s="9" t="s">
        <v>164</v>
      </c>
    </row>
    <row r="155" customFormat="false" ht="14.15" hidden="false" customHeight="true" outlineLevel="0" collapsed="false">
      <c r="A155" s="15" t="s">
        <v>1482</v>
      </c>
      <c r="B155" s="9" t="str">
        <f aca="false">"Auf der Haide "&amp;D155</f>
        <v>Auf der Haide 3</v>
      </c>
      <c r="C155" s="9" t="str">
        <f aca="false">E155&amp;", "&amp;F155&amp;", "&amp;G155</f>
        <v>Behrens, Alb., Schlachter</v>
      </c>
      <c r="D155" s="16" t="n">
        <v>3</v>
      </c>
      <c r="E155" s="9" t="s">
        <v>142</v>
      </c>
      <c r="F155" s="9" t="s">
        <v>841</v>
      </c>
      <c r="G155" s="9" t="s">
        <v>337</v>
      </c>
    </row>
    <row r="156" customFormat="false" ht="14.15" hidden="false" customHeight="true" outlineLevel="0" collapsed="false">
      <c r="A156" s="15" t="s">
        <v>1477</v>
      </c>
      <c r="B156" s="9" t="str">
        <f aca="false">"Auf der Haide "&amp;D156</f>
        <v>Auf der Haide 5</v>
      </c>
      <c r="C156" s="9" t="str">
        <f aca="false">E156&amp;", "&amp;F156&amp;", "&amp;G156</f>
        <v>Koch, Chr., Arbeiter</v>
      </c>
      <c r="D156" s="16" t="n">
        <v>5</v>
      </c>
      <c r="E156" s="9" t="s">
        <v>1476</v>
      </c>
      <c r="F156" s="9" t="s">
        <v>242</v>
      </c>
      <c r="G156" s="9" t="s">
        <v>94</v>
      </c>
    </row>
    <row r="157" customFormat="false" ht="14.15" hidden="false" customHeight="true" outlineLevel="0" collapsed="false">
      <c r="A157" s="15" t="s">
        <v>1477</v>
      </c>
      <c r="B157" s="9" t="str">
        <f aca="false">"Auf der Haide "&amp;D157</f>
        <v>Auf der Haide 5</v>
      </c>
      <c r="C157" s="9" t="str">
        <f aca="false">E157&amp;", "&amp;F157&amp;", "&amp;G157</f>
        <v>Thiele, Fr., Wwe.</v>
      </c>
      <c r="D157" s="16" t="n">
        <v>5</v>
      </c>
      <c r="E157" s="9" t="s">
        <v>1478</v>
      </c>
      <c r="F157" s="9" t="s">
        <v>130</v>
      </c>
      <c r="G157" s="9" t="s">
        <v>91</v>
      </c>
    </row>
    <row r="158" customFormat="false" ht="14.15" hidden="false" customHeight="true" outlineLevel="0" collapsed="false">
      <c r="A158" s="15" t="s">
        <v>1472</v>
      </c>
      <c r="B158" s="9" t="str">
        <f aca="false">"Auf der Haide "&amp;D158</f>
        <v>Auf der Haide 7</v>
      </c>
      <c r="C158" s="9" t="str">
        <f aca="false">E158&amp;", "&amp;F158&amp;", "&amp;G158</f>
        <v>Bremermann, Herm., Arbeiter</v>
      </c>
      <c r="D158" s="16" t="n">
        <v>7</v>
      </c>
      <c r="E158" s="9" t="s">
        <v>1102</v>
      </c>
      <c r="F158" s="9" t="s">
        <v>409</v>
      </c>
      <c r="G158" s="9" t="s">
        <v>94</v>
      </c>
    </row>
    <row r="159" customFormat="false" ht="14.15" hidden="false" customHeight="true" outlineLevel="0" collapsed="false">
      <c r="A159" s="15" t="s">
        <v>1496</v>
      </c>
      <c r="B159" s="9" t="str">
        <f aca="false">"Auf der Haide "&amp;D159</f>
        <v>Auf der Haide 11</v>
      </c>
      <c r="C159" s="9" t="str">
        <f aca="false">E159&amp;", "&amp;F159&amp;", "&amp;G159</f>
        <v>Meier, Carsten, Landmann</v>
      </c>
      <c r="D159" s="16" t="n">
        <v>11</v>
      </c>
      <c r="E159" s="9" t="s">
        <v>748</v>
      </c>
      <c r="F159" s="9" t="s">
        <v>1495</v>
      </c>
      <c r="G159" s="9" t="s">
        <v>164</v>
      </c>
    </row>
    <row r="160" customFormat="false" ht="14.15" hidden="false" customHeight="true" outlineLevel="0" collapsed="false">
      <c r="A160" s="15" t="s">
        <v>1632</v>
      </c>
      <c r="B160" s="9" t="str">
        <f aca="false">"Auf der Haide "&amp;D160</f>
        <v>Auf der Haide 12</v>
      </c>
      <c r="C160" s="9" t="str">
        <f aca="false">E160&amp;", "&amp;F160&amp;", "&amp;G160</f>
        <v>Boesche, Alb., Maurer</v>
      </c>
      <c r="D160" s="16" t="n">
        <v>12</v>
      </c>
      <c r="E160" s="9" t="s">
        <v>2648</v>
      </c>
      <c r="F160" s="9" t="s">
        <v>841</v>
      </c>
      <c r="G160" s="9" t="s">
        <v>727</v>
      </c>
    </row>
    <row r="161" customFormat="false" ht="14.15" hidden="false" customHeight="true" outlineLevel="0" collapsed="false">
      <c r="A161" s="15" t="s">
        <v>1491</v>
      </c>
      <c r="B161" s="9" t="str">
        <f aca="false">"Auf der Haide "&amp;D161</f>
        <v>Auf der Haide 13</v>
      </c>
      <c r="C161" s="9" t="str">
        <f aca="false">E161&amp;", "&amp;F161&amp;", "&amp;G161</f>
        <v>Rohlfs, Alb., Arbeiter</v>
      </c>
      <c r="D161" s="16" t="n">
        <v>13</v>
      </c>
      <c r="E161" s="9" t="s">
        <v>916</v>
      </c>
      <c r="F161" s="9" t="s">
        <v>841</v>
      </c>
      <c r="G161" s="9" t="s">
        <v>94</v>
      </c>
    </row>
    <row r="162" customFormat="false" ht="14.15" hidden="false" customHeight="true" outlineLevel="0" collapsed="false">
      <c r="A162" s="15" t="s">
        <v>1491</v>
      </c>
      <c r="B162" s="9" t="str">
        <f aca="false">"Auf der Haide "&amp;D162</f>
        <v>Auf der Haide 13</v>
      </c>
      <c r="C162" s="9" t="str">
        <f aca="false">E162&amp;", "&amp;F162&amp;", "&amp;G162</f>
        <v>Rohlfs, Alb., Landmann</v>
      </c>
      <c r="D162" s="16" t="n">
        <v>13</v>
      </c>
      <c r="E162" s="9" t="s">
        <v>916</v>
      </c>
      <c r="F162" s="9" t="s">
        <v>841</v>
      </c>
      <c r="G162" s="9" t="s">
        <v>164</v>
      </c>
    </row>
    <row r="163" customFormat="false" ht="14.15" hidden="false" customHeight="true" outlineLevel="0" collapsed="false">
      <c r="A163" s="15" t="s">
        <v>1627</v>
      </c>
      <c r="B163" s="9" t="str">
        <f aca="false">"Auf der Haide "&amp;D163</f>
        <v>Auf der Haide 14</v>
      </c>
      <c r="C163" s="9" t="str">
        <f aca="false">E163&amp;", "&amp;F163&amp;", "&amp;G163</f>
        <v>Wagschal, Arnold, Postbote</v>
      </c>
      <c r="D163" s="16" t="n">
        <v>14</v>
      </c>
      <c r="E163" s="9" t="s">
        <v>463</v>
      </c>
      <c r="F163" s="9" t="s">
        <v>820</v>
      </c>
      <c r="G163" s="9" t="s">
        <v>2649</v>
      </c>
    </row>
    <row r="164" customFormat="false" ht="14.15" hidden="false" customHeight="true" outlineLevel="0" collapsed="false">
      <c r="A164" s="15" t="s">
        <v>1627</v>
      </c>
      <c r="B164" s="9" t="str">
        <f aca="false">"Auf der Haide "&amp;D164</f>
        <v>Auf der Haide 14</v>
      </c>
      <c r="C164" s="9" t="str">
        <f aca="false">E164&amp;", "&amp;F164&amp;", "&amp;G164</f>
        <v>Wagschal, Martin, Gemeindebote</v>
      </c>
      <c r="D164" s="16" t="n">
        <v>14</v>
      </c>
      <c r="E164" s="9" t="s">
        <v>463</v>
      </c>
      <c r="F164" s="9" t="s">
        <v>501</v>
      </c>
      <c r="G164" s="9" t="s">
        <v>1626</v>
      </c>
    </row>
    <row r="165" customFormat="false" ht="14.15" hidden="false" customHeight="true" outlineLevel="0" collapsed="false">
      <c r="A165" s="15" t="s">
        <v>1655</v>
      </c>
      <c r="B165" s="9" t="str">
        <f aca="false">"Auf der Haide "&amp;D165</f>
        <v>Auf der Haide 20</v>
      </c>
      <c r="C165" s="9" t="str">
        <f aca="false">E165&amp;", "&amp;F165&amp;", "&amp;G165</f>
        <v>Behrens, Berend, Schlachter</v>
      </c>
      <c r="D165" s="16" t="n">
        <v>20</v>
      </c>
      <c r="E165" s="9" t="s">
        <v>142</v>
      </c>
      <c r="F165" s="9" t="s">
        <v>786</v>
      </c>
      <c r="G165" s="9" t="s">
        <v>337</v>
      </c>
    </row>
    <row r="166" customFormat="false" ht="14.15" hidden="false" customHeight="true" outlineLevel="0" collapsed="false">
      <c r="A166" s="15" t="s">
        <v>1655</v>
      </c>
      <c r="B166" s="9" t="str">
        <f aca="false">"Auf der Haide "&amp;D166</f>
        <v>Auf der Haide 20</v>
      </c>
      <c r="C166" s="9" t="str">
        <f aca="false">E166&amp;", "&amp;F166&amp;", "&amp;G166</f>
        <v>Behrens, Berend, Zimmermann</v>
      </c>
      <c r="D166" s="16" t="n">
        <v>20</v>
      </c>
      <c r="E166" s="9" t="s">
        <v>142</v>
      </c>
      <c r="F166" s="9" t="s">
        <v>786</v>
      </c>
      <c r="G166" s="9" t="s">
        <v>137</v>
      </c>
    </row>
    <row r="167" customFormat="false" ht="14.15" hidden="false" customHeight="true" outlineLevel="0" collapsed="false">
      <c r="A167" s="15" t="s">
        <v>1616</v>
      </c>
      <c r="B167" s="9" t="str">
        <f aca="false">"Auf der Haide "&amp;D167</f>
        <v>Auf der Haide 23</v>
      </c>
      <c r="C167" s="9" t="str">
        <f aca="false">E167&amp;", "&amp;F167&amp;", "&amp;G167</f>
        <v>Fischer, H., Pensionär</v>
      </c>
      <c r="D167" s="16" t="n">
        <v>23</v>
      </c>
      <c r="E167" s="9" t="s">
        <v>1267</v>
      </c>
      <c r="F167" s="9" t="s">
        <v>109</v>
      </c>
      <c r="G167" s="9" t="s">
        <v>1953</v>
      </c>
    </row>
    <row r="168" customFormat="false" ht="14.15" hidden="false" customHeight="true" outlineLevel="0" collapsed="false">
      <c r="A168" s="15" t="s">
        <v>1621</v>
      </c>
      <c r="B168" s="9" t="str">
        <f aca="false">"Auf der Haide "&amp;D168</f>
        <v>Auf der Haide 25</v>
      </c>
      <c r="C168" s="9" t="str">
        <f aca="false">E168&amp;", "&amp;F168&amp;", "&amp;G168</f>
        <v>Fischer, Joh., Lehrer</v>
      </c>
      <c r="D168" s="16" t="n">
        <v>25</v>
      </c>
      <c r="E168" s="9" t="s">
        <v>1267</v>
      </c>
      <c r="F168" s="9" t="s">
        <v>143</v>
      </c>
      <c r="G168" s="9" t="s">
        <v>257</v>
      </c>
    </row>
    <row r="169" customFormat="false" ht="14.15" hidden="false" customHeight="true" outlineLevel="0" collapsed="false">
      <c r="A169" s="15" t="s">
        <v>1621</v>
      </c>
      <c r="B169" s="9" t="str">
        <f aca="false">"Auf der Haide "&amp;D169</f>
        <v>Auf der Haide 25</v>
      </c>
      <c r="C169" s="9" t="str">
        <f aca="false">E169&amp;", "&amp;F169&amp;", "&amp;G169&amp;"in"</f>
        <v>Lübeck, Johanne, Pensionärin</v>
      </c>
      <c r="D169" s="16" t="n">
        <v>25</v>
      </c>
      <c r="E169" s="9" t="s">
        <v>2650</v>
      </c>
      <c r="F169" s="9" t="s">
        <v>2651</v>
      </c>
      <c r="G169" s="9" t="s">
        <v>1953</v>
      </c>
    </row>
    <row r="170" customFormat="false" ht="14.15" hidden="false" customHeight="true" outlineLevel="0" collapsed="false">
      <c r="A170" s="15" t="s">
        <v>1683</v>
      </c>
      <c r="B170" s="9" t="str">
        <f aca="false">"Auf der Haide "&amp;D170</f>
        <v>Auf der Haide 29</v>
      </c>
      <c r="C170" s="9" t="str">
        <f aca="false">E170&amp;", "&amp;F170&amp;", "&amp;G170</f>
        <v>Blome, Hch., Landmann</v>
      </c>
      <c r="D170" s="16" t="n">
        <v>29</v>
      </c>
      <c r="E170" s="9" t="s">
        <v>354</v>
      </c>
      <c r="F170" s="9" t="s">
        <v>754</v>
      </c>
      <c r="G170" s="9" t="s">
        <v>164</v>
      </c>
    </row>
    <row r="171" customFormat="false" ht="14.15" hidden="false" customHeight="true" outlineLevel="0" collapsed="false">
      <c r="A171" s="15" t="s">
        <v>1683</v>
      </c>
      <c r="B171" s="9" t="str">
        <f aca="false">"Auf der Haide "&amp;D171</f>
        <v>Auf der Haide 29</v>
      </c>
      <c r="C171" s="9" t="str">
        <f aca="false">E171&amp;", "&amp;F171&amp;", "&amp;G171</f>
        <v>Göhrs, Wilh., Weichensteller</v>
      </c>
      <c r="D171" s="16" t="n">
        <v>29</v>
      </c>
      <c r="E171" s="9" t="s">
        <v>2652</v>
      </c>
      <c r="F171" s="9" t="s">
        <v>216</v>
      </c>
      <c r="G171" s="9" t="s">
        <v>850</v>
      </c>
    </row>
    <row r="172" customFormat="false" ht="14.15" hidden="false" customHeight="true" outlineLevel="0" collapsed="false">
      <c r="A172" s="15" t="s">
        <v>1683</v>
      </c>
      <c r="B172" s="9" t="str">
        <f aca="false">"Auf der Haide "&amp;D172</f>
        <v>Auf der Haide 29</v>
      </c>
      <c r="C172" s="9" t="str">
        <f aca="false">E172&amp;", "&amp;F172&amp;", "&amp;G172</f>
        <v>Huchting, Berta, Privatiere</v>
      </c>
      <c r="D172" s="16" t="n">
        <v>29</v>
      </c>
      <c r="E172" s="9" t="s">
        <v>1681</v>
      </c>
      <c r="F172" s="9" t="s">
        <v>2653</v>
      </c>
      <c r="G172" s="9" t="s">
        <v>2654</v>
      </c>
    </row>
    <row r="173" customFormat="false" ht="14.15" hidden="false" customHeight="true" outlineLevel="0" collapsed="false">
      <c r="A173" s="15" t="s">
        <v>1689</v>
      </c>
      <c r="B173" s="9" t="str">
        <f aca="false">"Auf der Haide "&amp;D173</f>
        <v>Auf der Haide 31</v>
      </c>
      <c r="C173" s="9" t="str">
        <f aca="false">E173&amp;", "&amp;F173&amp;", "&amp;G173</f>
        <v>Meier, Hch., Arbeiter</v>
      </c>
      <c r="D173" s="16" t="n">
        <v>31</v>
      </c>
      <c r="E173" s="9" t="s">
        <v>748</v>
      </c>
      <c r="F173" s="9" t="s">
        <v>754</v>
      </c>
      <c r="G173" s="9" t="s">
        <v>94</v>
      </c>
    </row>
    <row r="174" customFormat="false" ht="14.15" hidden="false" customHeight="true" outlineLevel="0" collapsed="false">
      <c r="A174" s="15" t="s">
        <v>1694</v>
      </c>
      <c r="B174" s="9" t="str">
        <f aca="false">"Auf der Haide "&amp;D174</f>
        <v>Auf der Haide 34</v>
      </c>
      <c r="C174" s="9" t="str">
        <f aca="false">E174&amp;", "&amp;F174&amp;", "&amp;G174</f>
        <v>Dicke, Cath., Wwe.</v>
      </c>
      <c r="D174" s="16" t="n">
        <v>34</v>
      </c>
      <c r="E174" s="9" t="s">
        <v>2655</v>
      </c>
      <c r="F174" s="9" t="s">
        <v>2656</v>
      </c>
      <c r="G174" s="9" t="s">
        <v>91</v>
      </c>
    </row>
    <row r="175" customFormat="false" ht="14.15" hidden="false" customHeight="true" outlineLevel="0" collapsed="false">
      <c r="A175" s="15" t="s">
        <v>1694</v>
      </c>
      <c r="B175" s="9" t="str">
        <f aca="false">"Auf der Haide "&amp;D175</f>
        <v>Auf der Haide 34</v>
      </c>
      <c r="C175" s="9" t="str">
        <f aca="false">E175&amp;", "&amp;F175&amp;", "&amp;G175</f>
        <v>Dicke, Gerh., Kolonialwarenhändler</v>
      </c>
      <c r="D175" s="16" t="n">
        <v>34</v>
      </c>
      <c r="E175" s="9" t="s">
        <v>2655</v>
      </c>
      <c r="F175" s="9" t="s">
        <v>123</v>
      </c>
      <c r="G175" s="9" t="s">
        <v>546</v>
      </c>
    </row>
    <row r="176" customFormat="false" ht="14.15" hidden="false" customHeight="true" outlineLevel="0" collapsed="false">
      <c r="A176" s="15" t="s">
        <v>1717</v>
      </c>
      <c r="B176" s="9" t="str">
        <f aca="false">"Auf der Haide "&amp;D176</f>
        <v>Auf der Haide 37</v>
      </c>
      <c r="C176" s="9" t="str">
        <f aca="false">E176&amp;", "&amp;F176&amp;", "&amp;G176</f>
        <v>Junge, Lür, Landmann</v>
      </c>
      <c r="D176" s="16" t="n">
        <v>37</v>
      </c>
      <c r="E176" s="9" t="s">
        <v>576</v>
      </c>
      <c r="F176" s="9" t="s">
        <v>145</v>
      </c>
      <c r="G176" s="9" t="s">
        <v>164</v>
      </c>
    </row>
    <row r="177" customFormat="false" ht="14.15" hidden="false" customHeight="true" outlineLevel="0" collapsed="false">
      <c r="A177" s="15" t="s">
        <v>1700</v>
      </c>
      <c r="B177" s="9" t="str">
        <f aca="false">"Auf der Haide "&amp;D177</f>
        <v>Auf der Haide 38</v>
      </c>
      <c r="C177" s="9" t="str">
        <f aca="false">E177&amp;", "&amp;F177&amp;", "&amp;G177</f>
        <v>Hoyer, Joh., Schuhmacher</v>
      </c>
      <c r="D177" s="16" t="n">
        <v>38</v>
      </c>
      <c r="E177" s="9" t="s">
        <v>1699</v>
      </c>
      <c r="F177" s="9" t="s">
        <v>143</v>
      </c>
      <c r="G177" s="9" t="s">
        <v>532</v>
      </c>
    </row>
    <row r="178" customFormat="false" ht="14.15" hidden="false" customHeight="true" outlineLevel="0" collapsed="false">
      <c r="A178" s="15" t="s">
        <v>1704</v>
      </c>
      <c r="B178" s="9" t="str">
        <f aca="false">"Auf der Haide "&amp;D178</f>
        <v>Auf der Haide 40</v>
      </c>
      <c r="C178" s="9" t="str">
        <f aca="false">E178&amp;", "&amp;F178&amp;", "&amp;G178</f>
        <v>Junge, Chr., Maurer</v>
      </c>
      <c r="D178" s="16" t="n">
        <v>40</v>
      </c>
      <c r="E178" s="9" t="s">
        <v>576</v>
      </c>
      <c r="F178" s="9" t="s">
        <v>242</v>
      </c>
      <c r="G178" s="9" t="s">
        <v>727</v>
      </c>
    </row>
    <row r="179" customFormat="false" ht="14.15" hidden="false" customHeight="true" outlineLevel="0" collapsed="false">
      <c r="A179" s="15" t="s">
        <v>1709</v>
      </c>
      <c r="B179" s="9" t="str">
        <f aca="false">"Auf der Haide "&amp;D179</f>
        <v>Auf der Haide 44</v>
      </c>
      <c r="C179" s="9" t="str">
        <f aca="false">E179&amp;", "&amp;F179&amp;", "&amp;G179</f>
        <v>Müller, Joh., Wwe.</v>
      </c>
      <c r="D179" s="16" t="n">
        <v>44</v>
      </c>
      <c r="E179" s="9" t="s">
        <v>162</v>
      </c>
      <c r="F179" s="9" t="s">
        <v>143</v>
      </c>
      <c r="G179" s="9" t="s">
        <v>91</v>
      </c>
    </row>
    <row r="180" customFormat="false" ht="14.15" hidden="false" customHeight="true" outlineLevel="0" collapsed="false">
      <c r="A180" s="15" t="s">
        <v>1714</v>
      </c>
      <c r="B180" s="9" t="str">
        <f aca="false">"Auf der Haide "&amp;D180</f>
        <v>Auf der Haide 46</v>
      </c>
      <c r="C180" s="9" t="str">
        <f aca="false">E180&amp;", "&amp;F180&amp;", "&amp;G180</f>
        <v>Möllenkamp, Rud., Bote</v>
      </c>
      <c r="D180" s="16" t="n">
        <v>46</v>
      </c>
      <c r="E180" s="9" t="s">
        <v>2657</v>
      </c>
      <c r="F180" s="9" t="s">
        <v>2658</v>
      </c>
      <c r="G180" s="9" t="s">
        <v>2519</v>
      </c>
    </row>
    <row r="181" customFormat="false" ht="14.15" hidden="false" customHeight="true" outlineLevel="0" collapsed="false">
      <c r="A181" s="15" t="s">
        <v>1808</v>
      </c>
      <c r="B181" s="9" t="str">
        <f aca="false">"Auf der Haide "&amp;D181</f>
        <v>Auf der Haide 52</v>
      </c>
      <c r="C181" s="9" t="str">
        <f aca="false">E181&amp;", "&amp;F181&amp;", "&amp;G181</f>
        <v>Bredehorn, Herm., Lehrer</v>
      </c>
      <c r="D181" s="16" t="n">
        <v>52</v>
      </c>
      <c r="E181" s="9" t="s">
        <v>2659</v>
      </c>
      <c r="F181" s="9" t="s">
        <v>409</v>
      </c>
      <c r="G181" s="9" t="s">
        <v>257</v>
      </c>
    </row>
    <row r="182" customFormat="false" ht="14.15" hidden="false" customHeight="true" outlineLevel="0" collapsed="false">
      <c r="A182" s="15" t="s">
        <v>1808</v>
      </c>
      <c r="B182" s="9" t="str">
        <f aca="false">"Auf der Haide "&amp;D182</f>
        <v>Auf der Haide 52</v>
      </c>
      <c r="C182" s="9" t="str">
        <f aca="false">E182&amp;", "&amp;F182&amp;", "&amp;G182</f>
        <v>Junge, Hch., Maurermeister</v>
      </c>
      <c r="D182" s="16" t="n">
        <v>52</v>
      </c>
      <c r="E182" s="9" t="s">
        <v>576</v>
      </c>
      <c r="F182" s="9" t="s">
        <v>754</v>
      </c>
      <c r="G182" s="9" t="s">
        <v>361</v>
      </c>
    </row>
    <row r="183" customFormat="false" ht="14.15" hidden="false" customHeight="true" outlineLevel="0" collapsed="false">
      <c r="A183" s="15" t="s">
        <v>1808</v>
      </c>
      <c r="B183" s="9" t="str">
        <f aca="false">"Auf der Haide "&amp;D183</f>
        <v>Auf der Haide 52</v>
      </c>
      <c r="C183" s="9" t="str">
        <f aca="false">E183&amp;", "&amp;F183&amp;", "&amp;G183</f>
        <v>Junge, Hinr., Maurermeister</v>
      </c>
      <c r="D183" s="16" t="n">
        <v>52</v>
      </c>
      <c r="E183" s="9" t="s">
        <v>576</v>
      </c>
      <c r="F183" s="9" t="s">
        <v>355</v>
      </c>
      <c r="G183" s="9" t="s">
        <v>361</v>
      </c>
    </row>
    <row r="184" customFormat="false" ht="14.15" hidden="false" customHeight="true" outlineLevel="0" collapsed="false">
      <c r="A184" s="15" t="s">
        <v>1726</v>
      </c>
      <c r="B184" s="9" t="str">
        <f aca="false">"Auf der Haide "&amp;D184</f>
        <v>Auf der Haide 54</v>
      </c>
      <c r="C184" s="9" t="str">
        <f aca="false">E184&amp;", "&amp;F184&amp;", "&amp;G184</f>
        <v>Behrens, Fr., Landwirt</v>
      </c>
      <c r="D184" s="16" t="n">
        <v>54</v>
      </c>
      <c r="E184" s="9" t="s">
        <v>142</v>
      </c>
      <c r="F184" s="9" t="s">
        <v>130</v>
      </c>
      <c r="G184" s="9" t="s">
        <v>124</v>
      </c>
    </row>
    <row r="185" customFormat="false" ht="14.15" hidden="false" customHeight="true" outlineLevel="0" collapsed="false">
      <c r="A185" s="15" t="s">
        <v>1722</v>
      </c>
      <c r="B185" s="9" t="str">
        <f aca="false">"Auf der Haide "&amp;D185</f>
        <v>Auf der Haide 55</v>
      </c>
      <c r="C185" s="9" t="str">
        <f aca="false">E185&amp;", "&amp;F185&amp;", "&amp;G185</f>
        <v>Meier, Alb., Arbeiter</v>
      </c>
      <c r="D185" s="16" t="n">
        <v>55</v>
      </c>
      <c r="E185" s="9" t="s">
        <v>748</v>
      </c>
      <c r="F185" s="9" t="s">
        <v>841</v>
      </c>
      <c r="G185" s="9" t="s">
        <v>94</v>
      </c>
    </row>
    <row r="186" customFormat="false" ht="14.15" hidden="false" customHeight="true" outlineLevel="0" collapsed="false">
      <c r="A186" s="15" t="s">
        <v>1722</v>
      </c>
      <c r="B186" s="9" t="str">
        <f aca="false">"Auf der Haide "&amp;D186</f>
        <v>Auf der Haide 55</v>
      </c>
      <c r="C186" s="9" t="str">
        <f aca="false">E186&amp;", "&amp;F186&amp;", "&amp;G186</f>
        <v>Reinke, Hch., Bahnarbeiter</v>
      </c>
      <c r="D186" s="16" t="n">
        <v>55</v>
      </c>
      <c r="E186" s="9" t="s">
        <v>1721</v>
      </c>
      <c r="F186" s="9" t="s">
        <v>754</v>
      </c>
      <c r="G186" s="9" t="s">
        <v>1103</v>
      </c>
    </row>
    <row r="187" customFormat="false" ht="14.15" hidden="false" customHeight="true" outlineLevel="0" collapsed="false">
      <c r="A187" s="15" t="s">
        <v>713</v>
      </c>
      <c r="B187" s="9" t="str">
        <f aca="false">"Hodenbergerstraße "&amp;D187</f>
        <v>Hodenbergerstraße 1</v>
      </c>
      <c r="C187" s="9" t="str">
        <f aca="false">E187&amp;", "&amp;F187&amp;", "&amp;G187</f>
        <v>Bertram, Hch., Wirt</v>
      </c>
      <c r="D187" s="16" t="n">
        <v>1</v>
      </c>
      <c r="E187" s="9" t="s">
        <v>711</v>
      </c>
      <c r="F187" s="9" t="s">
        <v>754</v>
      </c>
      <c r="G187" s="9" t="s">
        <v>217</v>
      </c>
    </row>
    <row r="188" customFormat="false" ht="14.15" hidden="false" customHeight="true" outlineLevel="0" collapsed="false">
      <c r="A188" s="15" t="s">
        <v>707</v>
      </c>
      <c r="B188" s="9" t="str">
        <f aca="false">"Hodenbergerstraße "&amp;D188</f>
        <v>Hodenbergerstraße 7</v>
      </c>
      <c r="C188" s="9" t="str">
        <f aca="false">E188&amp;", "&amp;F188&amp;", "&amp;G188</f>
        <v>Lübben, M., Wwe.</v>
      </c>
      <c r="D188" s="16" t="n">
        <v>7</v>
      </c>
      <c r="E188" s="9" t="s">
        <v>2660</v>
      </c>
      <c r="F188" s="9" t="s">
        <v>1829</v>
      </c>
      <c r="G188" s="9" t="s">
        <v>91</v>
      </c>
    </row>
    <row r="189" customFormat="false" ht="14.15" hidden="false" customHeight="true" outlineLevel="0" collapsed="false">
      <c r="A189" s="15" t="s">
        <v>707</v>
      </c>
      <c r="B189" s="9" t="str">
        <f aca="false">"Hodenbergerstraße "&amp;D189</f>
        <v>Hodenbergerstraße 7</v>
      </c>
      <c r="C189" s="9" t="str">
        <f aca="false">E189&amp;", "&amp;F189&amp;", "&amp;G189</f>
        <v>Warfelmann, D., Bahnwärter</v>
      </c>
      <c r="D189" s="16" t="n">
        <v>7</v>
      </c>
      <c r="E189" s="9" t="s">
        <v>706</v>
      </c>
      <c r="F189" s="9" t="s">
        <v>263</v>
      </c>
      <c r="G189" s="9" t="s">
        <v>1776</v>
      </c>
    </row>
    <row r="190" customFormat="false" ht="14.15" hidden="false" customHeight="true" outlineLevel="0" collapsed="false">
      <c r="A190" s="15" t="s">
        <v>701</v>
      </c>
      <c r="B190" s="9" t="str">
        <f aca="false">"Hodenbergerstraße "&amp;D190</f>
        <v>Hodenbergerstraße 9</v>
      </c>
      <c r="C190" s="9" t="str">
        <f aca="false">E190&amp;", "&amp;F190&amp;", "&amp;G190</f>
        <v>Behrens, Fritz, Landmann</v>
      </c>
      <c r="D190" s="16" t="n">
        <v>9</v>
      </c>
      <c r="E190" s="9" t="s">
        <v>142</v>
      </c>
      <c r="F190" s="9" t="s">
        <v>506</v>
      </c>
      <c r="G190" s="9" t="s">
        <v>164</v>
      </c>
    </row>
    <row r="191" customFormat="false" ht="14.15" hidden="false" customHeight="true" outlineLevel="0" collapsed="false">
      <c r="A191" s="15" t="s">
        <v>701</v>
      </c>
      <c r="B191" s="9" t="str">
        <f aca="false">"Hodenbergerstraße "&amp;D191</f>
        <v>Hodenbergerstraße 9</v>
      </c>
      <c r="C191" s="9" t="str">
        <f aca="false">E191&amp;", "&amp;F191&amp;", "&amp;G191</f>
        <v>Behrens, Herm., Landmann</v>
      </c>
      <c r="D191" s="16" t="n">
        <v>9</v>
      </c>
      <c r="E191" s="9" t="s">
        <v>142</v>
      </c>
      <c r="F191" s="9" t="s">
        <v>409</v>
      </c>
      <c r="G191" s="9" t="s">
        <v>164</v>
      </c>
    </row>
    <row r="192" customFormat="false" ht="14.15" hidden="false" customHeight="true" outlineLevel="0" collapsed="false">
      <c r="A192" s="15" t="s">
        <v>670</v>
      </c>
      <c r="B192" s="9" t="str">
        <f aca="false">"Hodenbergerstraße "&amp;D192</f>
        <v>Hodenbergerstraße 10</v>
      </c>
      <c r="C192" s="9" t="str">
        <f aca="false">E192&amp;", "&amp;F192&amp;", "&amp;H192</f>
        <v>Rickmers, Rob., Landgut</v>
      </c>
      <c r="D192" s="16" t="n">
        <v>10</v>
      </c>
      <c r="E192" s="9" t="s">
        <v>668</v>
      </c>
      <c r="F192" s="9" t="s">
        <v>2661</v>
      </c>
      <c r="H192" s="9" t="s">
        <v>151</v>
      </c>
    </row>
    <row r="193" customFormat="false" ht="14.15" hidden="false" customHeight="true" outlineLevel="0" collapsed="false">
      <c r="A193" s="15" t="s">
        <v>676</v>
      </c>
      <c r="B193" s="9" t="str">
        <f aca="false">"Hodenbergerstraße "&amp;D193</f>
        <v>Hodenbergerstraße 12</v>
      </c>
      <c r="C193" s="9" t="str">
        <f aca="false">E193&amp;", "&amp;F193&amp;", "&amp;G193</f>
        <v>Renken, D., Arbeiter</v>
      </c>
      <c r="D193" s="16" t="n">
        <v>12</v>
      </c>
      <c r="E193" s="9" t="s">
        <v>2662</v>
      </c>
      <c r="F193" s="9" t="s">
        <v>263</v>
      </c>
      <c r="G193" s="9" t="s">
        <v>94</v>
      </c>
    </row>
    <row r="194" customFormat="false" ht="14.15" hidden="false" customHeight="true" outlineLevel="0" collapsed="false">
      <c r="A194" s="15" t="s">
        <v>764</v>
      </c>
      <c r="B194" s="9" t="str">
        <f aca="false">"Hodenbergerstraße "&amp;D194</f>
        <v>Hodenbergerstraße 15</v>
      </c>
      <c r="C194" s="9" t="str">
        <f aca="false">E194&amp;", "&amp;F194&amp;", "&amp;G194</f>
        <v>Schöttler, Fr., Landmann</v>
      </c>
      <c r="D194" s="16" t="n">
        <v>15</v>
      </c>
      <c r="E194" s="9" t="s">
        <v>763</v>
      </c>
      <c r="F194" s="9" t="s">
        <v>130</v>
      </c>
      <c r="G194" s="9" t="s">
        <v>164</v>
      </c>
    </row>
    <row r="195" customFormat="false" ht="14.15" hidden="false" customHeight="true" outlineLevel="0" collapsed="false">
      <c r="A195" s="15" t="s">
        <v>764</v>
      </c>
      <c r="B195" s="9" t="str">
        <f aca="false">"Hodenbergerstraße "&amp;D195</f>
        <v>Hodenbergerstraße 15</v>
      </c>
      <c r="C195" s="9" t="str">
        <f aca="false">E195&amp;", "&amp;F195&amp;", "&amp;G195</f>
        <v>Schöttler, Simon, Landmann</v>
      </c>
      <c r="D195" s="16" t="n">
        <v>15</v>
      </c>
      <c r="E195" s="9" t="s">
        <v>763</v>
      </c>
      <c r="F195" s="9" t="s">
        <v>765</v>
      </c>
      <c r="G195" s="9" t="s">
        <v>164</v>
      </c>
    </row>
    <row r="196" customFormat="false" ht="14.15" hidden="false" customHeight="true" outlineLevel="0" collapsed="false">
      <c r="A196" s="15" t="s">
        <v>773</v>
      </c>
      <c r="B196" s="9" t="str">
        <f aca="false">"Hodenbergerstraße "&amp;D196</f>
        <v>Hodenbergerstraße 17</v>
      </c>
      <c r="C196" s="9" t="str">
        <f aca="false">E196&amp;", "&amp;F196&amp;", "&amp;G196</f>
        <v>Mattfeld, Johs., Postschaffner</v>
      </c>
      <c r="D196" s="16" t="n">
        <v>17</v>
      </c>
      <c r="E196" s="9" t="s">
        <v>770</v>
      </c>
      <c r="F196" s="9" t="s">
        <v>771</v>
      </c>
      <c r="G196" s="9" t="s">
        <v>772</v>
      </c>
    </row>
    <row r="197" customFormat="false" ht="14.15" hidden="false" customHeight="true" outlineLevel="0" collapsed="false">
      <c r="A197" s="15" t="s">
        <v>681</v>
      </c>
      <c r="B197" s="9" t="str">
        <f aca="false">"Hodenbergerstraße "&amp;D197</f>
        <v>Hodenbergerstraße 32</v>
      </c>
      <c r="C197" s="9" t="str">
        <f aca="false">E197&amp;", "&amp;F197&amp;", "&amp;G197</f>
        <v>Roschen, Georg, Arbeiter</v>
      </c>
      <c r="D197" s="16" t="n">
        <v>32</v>
      </c>
      <c r="E197" s="9" t="s">
        <v>680</v>
      </c>
      <c r="F197" s="9" t="s">
        <v>210</v>
      </c>
      <c r="G197" s="9" t="s">
        <v>94</v>
      </c>
    </row>
    <row r="198" customFormat="false" ht="14.15" hidden="false" customHeight="true" outlineLevel="0" collapsed="false">
      <c r="A198" s="15" t="s">
        <v>681</v>
      </c>
      <c r="B198" s="9" t="str">
        <f aca="false">"Hodenbergerstraße "&amp;D198</f>
        <v>Hodenbergerstraße 32</v>
      </c>
      <c r="C198" s="9" t="str">
        <f aca="false">E198&amp;", "&amp;F198&amp;", "&amp;G198</f>
        <v>Roschen, Joh., Landmann</v>
      </c>
      <c r="D198" s="16" t="n">
        <v>32</v>
      </c>
      <c r="E198" s="9" t="s">
        <v>680</v>
      </c>
      <c r="F198" s="9" t="s">
        <v>143</v>
      </c>
      <c r="G198" s="9" t="s">
        <v>164</v>
      </c>
    </row>
    <row r="199" customFormat="false" ht="14.15" hidden="false" customHeight="true" outlineLevel="0" collapsed="false">
      <c r="A199" s="15" t="s">
        <v>687</v>
      </c>
      <c r="B199" s="9" t="str">
        <f aca="false">"Hodenbergerstraße "&amp;D199</f>
        <v>Hodenbergerstraße 40</v>
      </c>
      <c r="C199" s="9" t="str">
        <f aca="false">E199&amp;", "&amp;F199&amp;", "&amp;G199</f>
        <v>Brandt, Chr., Landmann</v>
      </c>
      <c r="D199" s="16" t="n">
        <v>40</v>
      </c>
      <c r="E199" s="9" t="s">
        <v>685</v>
      </c>
      <c r="F199" s="9" t="s">
        <v>242</v>
      </c>
      <c r="G199" s="9" t="s">
        <v>164</v>
      </c>
    </row>
    <row r="200" customFormat="false" ht="14.15" hidden="false" customHeight="true" outlineLevel="0" collapsed="false">
      <c r="A200" s="15" t="s">
        <v>687</v>
      </c>
      <c r="B200" s="9" t="str">
        <f aca="false">"Hodenbergerstraße "&amp;D200</f>
        <v>Hodenbergerstraße 40</v>
      </c>
      <c r="C200" s="9" t="str">
        <f aca="false">E200&amp;", "&amp;F200&amp;", "&amp;G200</f>
        <v>Frese, Fritz, Wwe.</v>
      </c>
      <c r="D200" s="16" t="n">
        <v>40</v>
      </c>
      <c r="E200" s="9" t="s">
        <v>883</v>
      </c>
      <c r="F200" s="9" t="s">
        <v>506</v>
      </c>
      <c r="G200" s="9" t="s">
        <v>91</v>
      </c>
    </row>
    <row r="201" customFormat="false" ht="14.15" hidden="false" customHeight="true" outlineLevel="0" collapsed="false">
      <c r="A201" s="15" t="s">
        <v>697</v>
      </c>
      <c r="B201" s="9" t="str">
        <f aca="false">"Hodenbergerstraße "&amp;D201</f>
        <v>Hodenbergerstraße 41</v>
      </c>
      <c r="C201" s="9" t="str">
        <f aca="false">E201&amp;", "&amp;F201&amp;", "&amp;G201</f>
        <v>Meyerdierks, Fr., Landmann</v>
      </c>
      <c r="D201" s="16" t="n">
        <v>41</v>
      </c>
      <c r="E201" s="9" t="s">
        <v>386</v>
      </c>
      <c r="F201" s="9" t="s">
        <v>130</v>
      </c>
      <c r="G201" s="9" t="s">
        <v>164</v>
      </c>
    </row>
    <row r="202" customFormat="false" ht="14.15" hidden="false" customHeight="true" outlineLevel="0" collapsed="false">
      <c r="A202" s="15" t="s">
        <v>692</v>
      </c>
      <c r="B202" s="9" t="str">
        <f aca="false">"Hodenbergerstraße "&amp;D202</f>
        <v>Hodenbergerstraße 42</v>
      </c>
      <c r="C202" s="9" t="str">
        <f aca="false">E202&amp;", "&amp;F202&amp;", "&amp;G202</f>
        <v>Behrens, Fr., Wwe.</v>
      </c>
      <c r="D202" s="16" t="n">
        <v>42</v>
      </c>
      <c r="E202" s="9" t="s">
        <v>142</v>
      </c>
      <c r="F202" s="9" t="s">
        <v>130</v>
      </c>
      <c r="G202" s="9" t="s">
        <v>91</v>
      </c>
    </row>
    <row r="203" customFormat="false" ht="14.15" hidden="false" customHeight="true" outlineLevel="0" collapsed="false">
      <c r="A203" s="15" t="s">
        <v>692</v>
      </c>
      <c r="B203" s="9" t="str">
        <f aca="false">"Hodenbergerstraße "&amp;D203</f>
        <v>Hodenbergerstraße 42</v>
      </c>
      <c r="C203" s="9" t="str">
        <f aca="false">E203&amp;", "&amp;F203&amp;", "&amp;G203</f>
        <v>Behrens, Herm., Landmann</v>
      </c>
      <c r="D203" s="16" t="n">
        <v>42</v>
      </c>
      <c r="E203" s="9" t="s">
        <v>142</v>
      </c>
      <c r="F203" s="9" t="s">
        <v>409</v>
      </c>
      <c r="G203" s="9" t="s">
        <v>164</v>
      </c>
    </row>
    <row r="204" customFormat="false" ht="14.15" hidden="false" customHeight="true" outlineLevel="0" collapsed="false">
      <c r="A204" s="15" t="s">
        <v>812</v>
      </c>
      <c r="B204" s="9" t="str">
        <f aca="false">"Hodenbergerstraße "&amp;D204</f>
        <v>Hodenbergerstraße 53</v>
      </c>
      <c r="C204" s="9" t="str">
        <f aca="false">E204&amp;", "&amp;F204&amp;", "&amp;G204</f>
        <v>Osmers, Arend, Landmann</v>
      </c>
      <c r="D204" s="16" t="n">
        <v>53</v>
      </c>
      <c r="E204" s="9" t="s">
        <v>303</v>
      </c>
      <c r="F204" s="9" t="s">
        <v>811</v>
      </c>
      <c r="G204" s="9" t="s">
        <v>164</v>
      </c>
    </row>
    <row r="205" customFormat="false" ht="14.15" hidden="false" customHeight="true" outlineLevel="0" collapsed="false">
      <c r="A205" s="15" t="s">
        <v>816</v>
      </c>
      <c r="B205" s="9" t="str">
        <f aca="false">"Hodenbergerstraße "&amp;D205</f>
        <v>Hodenbergerstraße 54</v>
      </c>
      <c r="C205" s="9" t="str">
        <f aca="false">E205&amp;", "&amp;F205&amp;", "&amp;G205</f>
        <v>Hilken, Lür, Landmann</v>
      </c>
      <c r="D205" s="16" t="n">
        <v>54</v>
      </c>
      <c r="E205" s="9" t="s">
        <v>262</v>
      </c>
      <c r="F205" s="9" t="s">
        <v>145</v>
      </c>
      <c r="G205" s="9" t="s">
        <v>164</v>
      </c>
    </row>
    <row r="206" customFormat="false" ht="14.15" hidden="false" customHeight="true" outlineLevel="0" collapsed="false">
      <c r="A206" s="15" t="s">
        <v>821</v>
      </c>
      <c r="B206" s="9" t="str">
        <f aca="false">"Hodenbergerstraße "&amp;D206</f>
        <v>Hodenbergerstraße 60</v>
      </c>
      <c r="C206" s="9" t="str">
        <f aca="false">E206&amp;", "&amp;F206&amp;", "&amp;G206</f>
        <v>Behrens, Arnold, Landmann</v>
      </c>
      <c r="D206" s="16" t="n">
        <v>60</v>
      </c>
      <c r="E206" s="9" t="s">
        <v>142</v>
      </c>
      <c r="F206" s="9" t="s">
        <v>820</v>
      </c>
      <c r="G206" s="9" t="s">
        <v>164</v>
      </c>
    </row>
    <row r="207" customFormat="false" ht="14.15" hidden="false" customHeight="true" outlineLevel="0" collapsed="false">
      <c r="A207" s="15" t="s">
        <v>826</v>
      </c>
      <c r="B207" s="9" t="str">
        <f aca="false">"Hodenbergerstraße "&amp;D207</f>
        <v>Hodenbergerstraße 62</v>
      </c>
      <c r="C207" s="9" t="str">
        <f aca="false">E207&amp;", "&amp;F207&amp;", "&amp;G207</f>
        <v>Behrens, Joh., Landmann</v>
      </c>
      <c r="D207" s="16" t="n">
        <v>62</v>
      </c>
      <c r="E207" s="9" t="s">
        <v>142</v>
      </c>
      <c r="F207" s="9" t="s">
        <v>143</v>
      </c>
      <c r="G207" s="9" t="s">
        <v>164</v>
      </c>
    </row>
    <row r="208" customFormat="false" ht="14.15" hidden="false" customHeight="true" outlineLevel="0" collapsed="false">
      <c r="A208" s="15" t="s">
        <v>855</v>
      </c>
      <c r="B208" s="9" t="str">
        <f aca="false">"Hohenkampsweg "&amp;D208</f>
        <v>Hohenkampsweg 28</v>
      </c>
      <c r="C208" s="9" t="str">
        <f aca="false">E208&amp;", "&amp;F208&amp;", "&amp;G208</f>
        <v>Meier, A., Landmann</v>
      </c>
      <c r="D208" s="16" t="n">
        <v>28</v>
      </c>
      <c r="E208" s="9" t="s">
        <v>748</v>
      </c>
      <c r="F208" s="9" t="s">
        <v>256</v>
      </c>
      <c r="G208" s="9" t="s">
        <v>164</v>
      </c>
    </row>
    <row r="209" customFormat="false" ht="14.15" hidden="false" customHeight="true" outlineLevel="0" collapsed="false">
      <c r="A209" s="15" t="s">
        <v>851</v>
      </c>
      <c r="B209" s="9" t="str">
        <f aca="false">"Hohenkampsweg "&amp;D209</f>
        <v>Hohenkampsweg 30</v>
      </c>
      <c r="C209" s="9" t="str">
        <f aca="false">E209&amp;", "&amp;F209&amp;", "&amp;G209</f>
        <v>Seiler, Ernst, Weichensteller</v>
      </c>
      <c r="D209" s="16" t="n">
        <v>30</v>
      </c>
      <c r="E209" s="9" t="s">
        <v>848</v>
      </c>
      <c r="F209" s="9" t="s">
        <v>1562</v>
      </c>
      <c r="G209" s="9" t="s">
        <v>850</v>
      </c>
    </row>
    <row r="210" customFormat="false" ht="14.15" hidden="false" customHeight="true" outlineLevel="0" collapsed="false">
      <c r="A210" s="15" t="s">
        <v>842</v>
      </c>
      <c r="B210" s="9" t="str">
        <f aca="false">"Hohenkampsweg "&amp;D210</f>
        <v>Hohenkampsweg 32</v>
      </c>
      <c r="C210" s="9" t="str">
        <f aca="false">E210&amp;", "&amp;F210&amp;", "&amp;G210</f>
        <v>Lamprecht, F., Arbeiter</v>
      </c>
      <c r="D210" s="16" t="n">
        <v>32</v>
      </c>
      <c r="E210" s="9" t="s">
        <v>864</v>
      </c>
      <c r="F210" s="9" t="s">
        <v>116</v>
      </c>
      <c r="G210" s="9" t="s">
        <v>94</v>
      </c>
    </row>
    <row r="211" customFormat="false" ht="14.15" hidden="false" customHeight="true" outlineLevel="0" collapsed="false">
      <c r="A211" s="15" t="s">
        <v>836</v>
      </c>
      <c r="B211" s="9" t="str">
        <f aca="false">"Hohenkampsweg "&amp;D211</f>
        <v>Hohenkampsweg 34</v>
      </c>
      <c r="C211" s="9" t="str">
        <f aca="false">E211&amp;", "&amp;F211&amp;", "&amp;G211</f>
        <v>Wagschal, H., Tischler</v>
      </c>
      <c r="D211" s="16" t="n">
        <v>34</v>
      </c>
      <c r="E211" s="9" t="s">
        <v>463</v>
      </c>
      <c r="F211" s="9" t="s">
        <v>109</v>
      </c>
      <c r="G211" s="9" t="s">
        <v>835</v>
      </c>
    </row>
    <row r="212" customFormat="false" ht="14.15" hidden="false" customHeight="true" outlineLevel="0" collapsed="false">
      <c r="A212" s="15" t="s">
        <v>830</v>
      </c>
      <c r="B212" s="9" t="str">
        <f aca="false">"Hohenkampsweg "&amp;D212</f>
        <v>Hohenkampsweg 38</v>
      </c>
      <c r="C212" s="9" t="str">
        <f aca="false">E212&amp;", "&amp;F212&amp;", "&amp;G212</f>
        <v>Meier, Carl, Landmann</v>
      </c>
      <c r="D212" s="16" t="n">
        <v>38</v>
      </c>
      <c r="E212" s="9" t="s">
        <v>748</v>
      </c>
      <c r="F212" s="9" t="s">
        <v>235</v>
      </c>
      <c r="G212" s="9" t="s">
        <v>164</v>
      </c>
    </row>
    <row r="213" customFormat="false" ht="14.15" hidden="false" customHeight="true" outlineLevel="0" collapsed="false">
      <c r="A213" s="15" t="s">
        <v>859</v>
      </c>
      <c r="B213" s="9" t="str">
        <f aca="false">"Hohenkampsweg "&amp;D213</f>
        <v>Hohenkampsweg 44</v>
      </c>
      <c r="C213" s="9" t="str">
        <f aca="false">E213&amp;", "&amp;F213&amp;", "&amp;G213</f>
        <v>Blome, Fr., Landmann</v>
      </c>
      <c r="D213" s="16" t="n">
        <v>44</v>
      </c>
      <c r="E213" s="9" t="s">
        <v>354</v>
      </c>
      <c r="F213" s="9" t="s">
        <v>130</v>
      </c>
      <c r="G213" s="9" t="s">
        <v>164</v>
      </c>
    </row>
    <row r="214" customFormat="false" ht="14.15" hidden="false" customHeight="true" outlineLevel="0" collapsed="false">
      <c r="A214" s="15" t="s">
        <v>1940</v>
      </c>
      <c r="B214" s="9" t="str">
        <f aca="false">"Mühlenfeldstraße "&amp;D214</f>
        <v>Mühlenfeldstraße 5</v>
      </c>
      <c r="C214" s="9" t="str">
        <f aca="false">E214&amp;", "&amp;F214&amp;", "&amp;G214</f>
        <v>Wienholz, D., Lehrer</v>
      </c>
      <c r="D214" s="16" t="n">
        <v>5</v>
      </c>
      <c r="E214" s="9" t="s">
        <v>1939</v>
      </c>
      <c r="F214" s="9" t="s">
        <v>263</v>
      </c>
      <c r="G214" s="9" t="s">
        <v>257</v>
      </c>
    </row>
    <row r="215" customFormat="false" ht="14.15" hidden="false" customHeight="true" outlineLevel="0" collapsed="false">
      <c r="A215" s="15" t="s">
        <v>1940</v>
      </c>
      <c r="B215" s="9" t="str">
        <f aca="false">"Mühlenfeldstraße "&amp;D215</f>
        <v>Mühlenfeldstraße 5</v>
      </c>
      <c r="C215" s="9" t="str">
        <f aca="false">E215&amp;", "&amp;F215&amp;", "&amp;G215</f>
        <v>Willenbrock, A., Wwe.</v>
      </c>
      <c r="D215" s="16" t="n">
        <v>5</v>
      </c>
      <c r="E215" s="9" t="s">
        <v>1941</v>
      </c>
      <c r="F215" s="9" t="s">
        <v>256</v>
      </c>
      <c r="G215" s="9" t="s">
        <v>91</v>
      </c>
    </row>
    <row r="216" customFormat="false" ht="14.15" hidden="false" customHeight="true" outlineLevel="0" collapsed="false">
      <c r="A216" s="15" t="s">
        <v>1919</v>
      </c>
      <c r="B216" s="9" t="str">
        <f aca="false">"Mühlenfeldstraße "&amp;D216</f>
        <v>Mühlenfeldstraße 7</v>
      </c>
      <c r="C216" s="9" t="str">
        <f aca="false">E216&amp;", "&amp;F216&amp;", "&amp;G216</f>
        <v>Gerdes, H., Klempnermeister</v>
      </c>
      <c r="D216" s="16" t="n">
        <v>7</v>
      </c>
      <c r="E216" s="9" t="s">
        <v>1917</v>
      </c>
      <c r="F216" s="9" t="s">
        <v>109</v>
      </c>
      <c r="G216" s="9" t="s">
        <v>1918</v>
      </c>
    </row>
    <row r="217" customFormat="false" ht="14.15" hidden="false" customHeight="true" outlineLevel="0" collapsed="false">
      <c r="A217" s="15" t="s">
        <v>1919</v>
      </c>
      <c r="B217" s="9" t="str">
        <f aca="false">"Mühlenfeldstraße "&amp;D217</f>
        <v>Mühlenfeldstraße 7</v>
      </c>
      <c r="C217" s="9" t="str">
        <f aca="false">E217&amp;", "&amp;F217&amp;", "&amp;G217</f>
        <v>Gerdes, Herm., Klempner</v>
      </c>
      <c r="D217" s="16" t="n">
        <v>7</v>
      </c>
      <c r="E217" s="9" t="s">
        <v>1917</v>
      </c>
      <c r="F217" s="9" t="s">
        <v>409</v>
      </c>
      <c r="G217" s="9" t="s">
        <v>2322</v>
      </c>
    </row>
    <row r="218" customFormat="false" ht="14.15" hidden="false" customHeight="true" outlineLevel="0" collapsed="false">
      <c r="A218" s="15" t="s">
        <v>1919</v>
      </c>
      <c r="B218" s="9" t="str">
        <f aca="false">"Mühlenfeldstraße "&amp;D218</f>
        <v>Mühlenfeldstraße 7</v>
      </c>
      <c r="C218" s="9" t="str">
        <f aca="false">E218&amp;", "&amp;F218&amp;", "&amp;G218</f>
        <v>Gerdes, Joh., Klempner</v>
      </c>
      <c r="D218" s="16" t="n">
        <v>7</v>
      </c>
      <c r="E218" s="9" t="s">
        <v>1917</v>
      </c>
      <c r="F218" s="9" t="s">
        <v>143</v>
      </c>
      <c r="G218" s="9" t="s">
        <v>2322</v>
      </c>
    </row>
    <row r="219" customFormat="false" ht="14.15" hidden="false" customHeight="true" outlineLevel="0" collapsed="false">
      <c r="A219" s="15" t="s">
        <v>1911</v>
      </c>
      <c r="B219" s="9" t="str">
        <f aca="false">"Mühlenfeldstraße "&amp;D219</f>
        <v>Mühlenfeldstraße 9</v>
      </c>
      <c r="C219" s="9" t="str">
        <f aca="false">E219&amp;", "&amp;F219&amp;", "&amp;G219</f>
        <v>Bornhöft, E., Wwe.</v>
      </c>
      <c r="D219" s="16" t="n">
        <v>9</v>
      </c>
      <c r="E219" s="9" t="s">
        <v>1910</v>
      </c>
      <c r="F219" s="9" t="s">
        <v>2583</v>
      </c>
      <c r="G219" s="9" t="s">
        <v>91</v>
      </c>
    </row>
    <row r="220" customFormat="false" ht="14.15" hidden="false" customHeight="true" outlineLevel="0" collapsed="false">
      <c r="A220" s="15" t="s">
        <v>1911</v>
      </c>
      <c r="B220" s="9" t="str">
        <f aca="false">"Mühlenfeldstraße "&amp;D220</f>
        <v>Mühlenfeldstraße 9</v>
      </c>
      <c r="C220" s="9" t="str">
        <f aca="false">E220&amp;", "&amp;F220&amp;", "&amp;G220</f>
        <v>Bornhöft, W., Malermeister</v>
      </c>
      <c r="D220" s="16" t="n">
        <v>9</v>
      </c>
      <c r="E220" s="9" t="s">
        <v>1910</v>
      </c>
      <c r="F220" s="9" t="s">
        <v>559</v>
      </c>
      <c r="G220" s="9" t="s">
        <v>1605</v>
      </c>
    </row>
    <row r="221" customFormat="false" ht="14.15" hidden="false" customHeight="true" outlineLevel="0" collapsed="false">
      <c r="A221" s="15" t="s">
        <v>1905</v>
      </c>
      <c r="B221" s="9" t="str">
        <f aca="false">"Mühlenfeldstraße "&amp;D221</f>
        <v>Mühlenfeldstraße 11</v>
      </c>
      <c r="C221" s="9" t="str">
        <f aca="false">E221&amp;", "&amp;F221&amp;", "&amp;G221</f>
        <v>Junge, Herm., Schuhmacher</v>
      </c>
      <c r="D221" s="16" t="n">
        <v>11</v>
      </c>
      <c r="E221" s="9" t="s">
        <v>576</v>
      </c>
      <c r="F221" s="9" t="s">
        <v>409</v>
      </c>
      <c r="G221" s="9" t="s">
        <v>532</v>
      </c>
    </row>
    <row r="222" customFormat="false" ht="14.15" hidden="false" customHeight="true" outlineLevel="0" collapsed="false">
      <c r="A222" s="15" t="s">
        <v>1899</v>
      </c>
      <c r="B222" s="9" t="str">
        <f aca="false">"Mühlenfeldstraße "&amp;D222</f>
        <v>Mühlenfeldstraße 13</v>
      </c>
      <c r="C222" s="9" t="str">
        <f aca="false">E222&amp;", "&amp;F222&amp;", "&amp;G222</f>
        <v>Blome, Catharine, Invalide</v>
      </c>
      <c r="D222" s="16" t="n">
        <v>13</v>
      </c>
      <c r="E222" s="9" t="s">
        <v>354</v>
      </c>
      <c r="F222" s="9" t="s">
        <v>2663</v>
      </c>
      <c r="G222" s="9" t="s">
        <v>2621</v>
      </c>
    </row>
    <row r="223" customFormat="false" ht="14.15" hidden="false" customHeight="true" outlineLevel="0" collapsed="false">
      <c r="A223" s="15" t="s">
        <v>1899</v>
      </c>
      <c r="B223" s="9" t="str">
        <f aca="false">"Mühlenfeldstraße "&amp;D223</f>
        <v>Mühlenfeldstraße 13</v>
      </c>
      <c r="C223" s="9" t="str">
        <f aca="false">E223&amp;", "&amp;F223&amp;", "&amp;G223</f>
        <v>Schöttler, A., Wwe.</v>
      </c>
      <c r="D223" s="16" t="n">
        <v>13</v>
      </c>
      <c r="E223" s="9" t="s">
        <v>763</v>
      </c>
      <c r="F223" s="9" t="s">
        <v>256</v>
      </c>
      <c r="G223" s="9" t="s">
        <v>91</v>
      </c>
    </row>
    <row r="224" customFormat="false" ht="14.15" hidden="false" customHeight="true" outlineLevel="0" collapsed="false">
      <c r="A224" s="15" t="s">
        <v>1899</v>
      </c>
      <c r="B224" s="9" t="str">
        <f aca="false">"Mühlenfeldstraße "&amp;D224</f>
        <v>Mühlenfeldstraße 13</v>
      </c>
      <c r="C224" s="9" t="str">
        <f aca="false">E224&amp;", "&amp;F224&amp;", "&amp;G224</f>
        <v>Schöttler, H., Arbeiter</v>
      </c>
      <c r="D224" s="16" t="n">
        <v>13</v>
      </c>
      <c r="E224" s="9" t="s">
        <v>763</v>
      </c>
      <c r="F224" s="9" t="s">
        <v>109</v>
      </c>
      <c r="G224" s="9" t="s">
        <v>94</v>
      </c>
    </row>
    <row r="225" customFormat="false" ht="14.15" hidden="false" customHeight="true" outlineLevel="0" collapsed="false">
      <c r="A225" s="15" t="s">
        <v>1893</v>
      </c>
      <c r="B225" s="9" t="str">
        <f aca="false">"Mühlenfeldstraße "&amp;D225</f>
        <v>Mühlenfeldstraße 15</v>
      </c>
      <c r="C225" s="9" t="str">
        <f aca="false">E225&amp;", "&amp;F225&amp;", "&amp;G225</f>
        <v>Eschrich, Rich., Barbier</v>
      </c>
      <c r="D225" s="16" t="n">
        <v>15</v>
      </c>
      <c r="E225" s="9" t="s">
        <v>1891</v>
      </c>
      <c r="F225" s="9" t="s">
        <v>2114</v>
      </c>
      <c r="G225" s="9" t="s">
        <v>2664</v>
      </c>
    </row>
    <row r="226" customFormat="false" ht="14.15" hidden="false" customHeight="true" outlineLevel="0" collapsed="false">
      <c r="A226" s="15" t="s">
        <v>1924</v>
      </c>
      <c r="B226" s="9" t="str">
        <f aca="false">"Mühlenfeldstraße "&amp;D226</f>
        <v>Mühlenfeldstraße 17</v>
      </c>
      <c r="C226" s="9" t="str">
        <f aca="false">E226&amp;", "&amp;F226&amp;", "&amp;G226</f>
        <v>Bremermann, H., Wwe.</v>
      </c>
      <c r="D226" s="16" t="n">
        <v>17</v>
      </c>
      <c r="E226" s="9" t="s">
        <v>1102</v>
      </c>
      <c r="F226" s="9" t="s">
        <v>109</v>
      </c>
      <c r="G226" s="9" t="s">
        <v>91</v>
      </c>
    </row>
    <row r="227" customFormat="false" ht="14.15" hidden="false" customHeight="true" outlineLevel="0" collapsed="false">
      <c r="A227" s="15" t="s">
        <v>1924</v>
      </c>
      <c r="B227" s="9" t="str">
        <f aca="false">"Mühlenfeldstraße "&amp;D227</f>
        <v>Mühlenfeldstraße 17</v>
      </c>
      <c r="C227" s="9" t="str">
        <f aca="false">E227&amp;", "&amp;F227&amp;", "&amp;G227</f>
        <v>Bremermann, L., Maurer</v>
      </c>
      <c r="D227" s="16" t="n">
        <v>17</v>
      </c>
      <c r="E227" s="9" t="s">
        <v>1102</v>
      </c>
      <c r="F227" s="9" t="s">
        <v>2604</v>
      </c>
      <c r="G227" s="9" t="s">
        <v>727</v>
      </c>
    </row>
    <row r="228" customFormat="false" ht="14.15" hidden="false" customHeight="true" outlineLevel="0" collapsed="false">
      <c r="A228" s="15" t="s">
        <v>1924</v>
      </c>
      <c r="B228" s="9" t="str">
        <f aca="false">"Mühlenfeldstraße "&amp;D228</f>
        <v>Mühlenfeldstraße 17</v>
      </c>
      <c r="C228" s="9" t="str">
        <f aca="false">E228&amp;", "&amp;F228&amp;", "&amp;G228</f>
        <v>Gronau, G., Elektromonteur</v>
      </c>
      <c r="D228" s="16" t="n">
        <v>17</v>
      </c>
      <c r="E228" s="9" t="s">
        <v>2665</v>
      </c>
      <c r="F228" s="9" t="s">
        <v>197</v>
      </c>
      <c r="G228" s="9" t="s">
        <v>2666</v>
      </c>
    </row>
    <row r="229" customFormat="false" ht="14.15" hidden="false" customHeight="true" outlineLevel="0" collapsed="false">
      <c r="A229" s="15" t="s">
        <v>1885</v>
      </c>
      <c r="B229" s="9" t="str">
        <f aca="false">"Mühlenfeldstraße "&amp;D229</f>
        <v>Mühlenfeldstraße 21</v>
      </c>
      <c r="C229" s="9" t="str">
        <f aca="false">E229&amp;", "&amp;F229&amp;", "&amp;G229</f>
        <v>Höge, Fr., Landmann</v>
      </c>
      <c r="D229" s="16" t="n">
        <v>21</v>
      </c>
      <c r="E229" s="9" t="s">
        <v>1636</v>
      </c>
      <c r="F229" s="9" t="s">
        <v>130</v>
      </c>
      <c r="G229" s="9" t="s">
        <v>164</v>
      </c>
    </row>
    <row r="230" customFormat="false" ht="14.15" hidden="false" customHeight="true" outlineLevel="0" collapsed="false">
      <c r="A230" s="15" t="s">
        <v>1885</v>
      </c>
      <c r="B230" s="9" t="str">
        <f aca="false">"Mühlenfeldstraße "&amp;D230</f>
        <v>Mühlenfeldstraße 21</v>
      </c>
      <c r="C230" s="9" t="str">
        <f aca="false">E230&amp;", "&amp;F230&amp;", "&amp;G230</f>
        <v>Höge, Gg., Schneidermeister</v>
      </c>
      <c r="D230" s="16" t="n">
        <v>21</v>
      </c>
      <c r="E230" s="9" t="s">
        <v>1636</v>
      </c>
      <c r="F230" s="9" t="s">
        <v>2595</v>
      </c>
      <c r="G230" s="9" t="s">
        <v>1886</v>
      </c>
    </row>
    <row r="231" customFormat="false" ht="14.15" hidden="false" customHeight="true" outlineLevel="0" collapsed="false">
      <c r="A231" s="15" t="s">
        <v>1880</v>
      </c>
      <c r="B231" s="9" t="str">
        <f aca="false">"Mühlenfeldstraße "&amp;D231</f>
        <v>Mühlenfeldstraße 22</v>
      </c>
      <c r="C231" s="9" t="str">
        <f aca="false">E231&amp;", "&amp;F231&amp;", "&amp;G231</f>
        <v>Müller, A., Schlachter</v>
      </c>
      <c r="D231" s="16" t="n">
        <v>22</v>
      </c>
      <c r="E231" s="9" t="s">
        <v>162</v>
      </c>
      <c r="F231" s="9" t="s">
        <v>256</v>
      </c>
      <c r="G231" s="9" t="s">
        <v>337</v>
      </c>
    </row>
    <row r="232" customFormat="false" ht="14.15" hidden="false" customHeight="true" outlineLevel="0" collapsed="false">
      <c r="A232" s="15" t="s">
        <v>1874</v>
      </c>
      <c r="B232" s="9" t="str">
        <f aca="false">"Mühlenfeldstraße "&amp;D232</f>
        <v>Mühlenfeldstraße 23</v>
      </c>
      <c r="C232" s="9" t="str">
        <f aca="false">E232&amp;", "&amp;F232&amp;", "&amp;G232</f>
        <v>Behrens, H., Landmann</v>
      </c>
      <c r="D232" s="16" t="n">
        <v>23</v>
      </c>
      <c r="E232" s="9" t="s">
        <v>142</v>
      </c>
      <c r="F232" s="9" t="s">
        <v>109</v>
      </c>
      <c r="G232" s="9" t="s">
        <v>164</v>
      </c>
    </row>
    <row r="233" customFormat="false" ht="14.15" hidden="false" customHeight="true" outlineLevel="0" collapsed="false">
      <c r="A233" s="15" t="s">
        <v>1874</v>
      </c>
      <c r="B233" s="9" t="str">
        <f aca="false">"Mühlenfeldstraße "&amp;D233</f>
        <v>Mühlenfeldstraße 23</v>
      </c>
      <c r="C233" s="9" t="str">
        <f aca="false">E233&amp;", "&amp;F233&amp;", "&amp;G233</f>
        <v>Behrens, Th., Wirt</v>
      </c>
      <c r="D233" s="16" t="n">
        <v>23</v>
      </c>
      <c r="E233" s="9" t="s">
        <v>142</v>
      </c>
      <c r="F233" s="9" t="s">
        <v>957</v>
      </c>
      <c r="G233" s="9" t="s">
        <v>217</v>
      </c>
    </row>
    <row r="234" customFormat="false" ht="14.15" hidden="false" customHeight="true" outlineLevel="0" collapsed="false">
      <c r="A234" s="8"/>
      <c r="B234" s="15" t="s">
        <v>2667</v>
      </c>
      <c r="C234" s="9" t="str">
        <f aca="false">E234&amp;", "&amp;F234&amp;", "&amp;G234</f>
        <v>Zillmer, C. F., Landjäger</v>
      </c>
      <c r="D234" s="16" t="n">
        <v>32</v>
      </c>
      <c r="E234" s="9" t="s">
        <v>1763</v>
      </c>
      <c r="F234" s="9" t="s">
        <v>2668</v>
      </c>
      <c r="G234" s="9" t="s">
        <v>1765</v>
      </c>
    </row>
    <row r="235" customFormat="false" ht="14.15" hidden="false" customHeight="true" outlineLevel="0" collapsed="false">
      <c r="A235" s="8"/>
      <c r="B235" s="15" t="s">
        <v>2667</v>
      </c>
      <c r="C235" s="9" t="str">
        <f aca="false">E235&amp;", "&amp;F235&amp;", "&amp;G235</f>
        <v>Zillmer, Rich., Lloydbeamter</v>
      </c>
      <c r="D235" s="16" t="n">
        <v>32</v>
      </c>
      <c r="E235" s="9" t="s">
        <v>1763</v>
      </c>
      <c r="F235" s="9" t="s">
        <v>2114</v>
      </c>
      <c r="G235" s="9" t="s">
        <v>2669</v>
      </c>
    </row>
    <row r="236" customFormat="false" ht="14.15" hidden="false" customHeight="true" outlineLevel="0" collapsed="false">
      <c r="A236" s="8"/>
      <c r="B236" s="15" t="s">
        <v>2670</v>
      </c>
      <c r="C236" s="9" t="str">
        <f aca="false">E236&amp;", "&amp;F236&amp;", "&amp;G236</f>
        <v>Böcker, H., Eisenbahnbeamter</v>
      </c>
      <c r="D236" s="16" t="n">
        <v>33</v>
      </c>
      <c r="E236" s="9" t="s">
        <v>1807</v>
      </c>
      <c r="F236" s="9" t="s">
        <v>109</v>
      </c>
      <c r="G236" s="9" t="s">
        <v>2671</v>
      </c>
    </row>
    <row r="237" customFormat="false" ht="14.15" hidden="false" customHeight="true" outlineLevel="0" collapsed="false">
      <c r="A237" s="8"/>
      <c r="B237" s="15" t="s">
        <v>2670</v>
      </c>
      <c r="C237" s="9" t="str">
        <f aca="false">E237&amp;", "&amp;F237&amp;", "&amp;G237</f>
        <v>Lüdecke, H., Eisenbahnbeamter</v>
      </c>
      <c r="D237" s="16" t="n">
        <v>33</v>
      </c>
      <c r="E237" s="9" t="s">
        <v>2672</v>
      </c>
      <c r="F237" s="9" t="s">
        <v>109</v>
      </c>
      <c r="G237" s="9" t="s">
        <v>2671</v>
      </c>
    </row>
    <row r="238" customFormat="false" ht="14.15" hidden="false" customHeight="true" outlineLevel="0" collapsed="false">
      <c r="A238" s="15" t="s">
        <v>1869</v>
      </c>
      <c r="B238" s="9" t="str">
        <f aca="false">"Mühlenfeldstraße "&amp;D238</f>
        <v>Mühlenfeldstraße 34</v>
      </c>
      <c r="C238" s="9" t="str">
        <f aca="false">E238&amp;", "&amp;F238&amp;", "&amp;G238</f>
        <v>Dahle, Aug., Gärtner</v>
      </c>
      <c r="D238" s="16" t="n">
        <v>34</v>
      </c>
      <c r="E238" s="9" t="s">
        <v>1669</v>
      </c>
      <c r="F238" s="9" t="s">
        <v>533</v>
      </c>
      <c r="G238" s="9" t="s">
        <v>236</v>
      </c>
    </row>
    <row r="239" customFormat="false" ht="14.15" hidden="false" customHeight="true" outlineLevel="0" collapsed="false">
      <c r="A239" s="15" t="s">
        <v>1864</v>
      </c>
      <c r="B239" s="9" t="str">
        <f aca="false">"Mühlenfeldstraße "&amp;D239</f>
        <v>Mühlenfeldstraße 36</v>
      </c>
      <c r="C239" s="9" t="str">
        <f aca="false">E239&amp;", "&amp;F239&amp;", "&amp;G239</f>
        <v>Haltermann, K., Wwe.</v>
      </c>
      <c r="D239" s="16" t="n">
        <v>36</v>
      </c>
      <c r="E239" s="9" t="s">
        <v>781</v>
      </c>
      <c r="F239" s="9" t="s">
        <v>2590</v>
      </c>
      <c r="G239" s="9" t="s">
        <v>91</v>
      </c>
    </row>
    <row r="240" customFormat="false" ht="14.15" hidden="false" customHeight="true" outlineLevel="0" collapsed="false">
      <c r="A240" s="17" t="s">
        <v>1860</v>
      </c>
      <c r="B240" s="9" t="str">
        <f aca="false">"Mühlenfeldstraße "&amp;D240</f>
        <v>Mühlenfeldstraße 38</v>
      </c>
      <c r="C240" s="9" t="str">
        <f aca="false">E240&amp;", "&amp;F240&amp;", "&amp;G240</f>
        <v>Winter, H., Wwe.</v>
      </c>
      <c r="D240" s="16" t="n">
        <v>38</v>
      </c>
      <c r="E240" s="9" t="s">
        <v>2673</v>
      </c>
      <c r="F240" s="9" t="s">
        <v>109</v>
      </c>
      <c r="G240" s="9" t="s">
        <v>91</v>
      </c>
    </row>
    <row r="241" customFormat="false" ht="14.15" hidden="false" customHeight="true" outlineLevel="0" collapsed="false">
      <c r="A241" s="17" t="s">
        <v>1860</v>
      </c>
      <c r="B241" s="9" t="str">
        <f aca="false">"Mühlenfeldstraße "&amp;D241</f>
        <v>Mühlenfeldstraße 38</v>
      </c>
      <c r="C241" s="9" t="str">
        <f aca="false">E241&amp;", "&amp;F241&amp;", "&amp;G241</f>
        <v>Zacher, Joh., Tischler</v>
      </c>
      <c r="D241" s="16" t="n">
        <v>38</v>
      </c>
      <c r="E241" s="9" t="s">
        <v>1819</v>
      </c>
      <c r="F241" s="9" t="s">
        <v>143</v>
      </c>
      <c r="G241" s="9" t="s">
        <v>835</v>
      </c>
    </row>
    <row r="242" customFormat="false" ht="14.15" hidden="false" customHeight="true" outlineLevel="0" collapsed="false">
      <c r="A242" s="15" t="s">
        <v>1856</v>
      </c>
      <c r="B242" s="9" t="str">
        <f aca="false">"Mühlenfeldstraße "&amp;D242</f>
        <v>Mühlenfeldstraße 42</v>
      </c>
      <c r="C242" s="9" t="str">
        <f aca="false">E242&amp;", "&amp;F242&amp;", "&amp;G242</f>
        <v>Bartels, K., Wwe.</v>
      </c>
      <c r="D242" s="16" t="n">
        <v>42</v>
      </c>
      <c r="E242" s="9" t="s">
        <v>85</v>
      </c>
      <c r="F242" s="9" t="s">
        <v>2590</v>
      </c>
      <c r="G242" s="9" t="s">
        <v>91</v>
      </c>
    </row>
    <row r="243" customFormat="false" ht="14.15" hidden="false" customHeight="true" outlineLevel="0" collapsed="false">
      <c r="A243" s="15" t="s">
        <v>1856</v>
      </c>
      <c r="B243" s="9" t="str">
        <f aca="false">"Mühlenfeldstraße "&amp;D243</f>
        <v>Mühlenfeldstraße 42</v>
      </c>
      <c r="C243" s="9" t="str">
        <f aca="false">E243&amp;", "&amp;F243&amp;", "&amp;G243</f>
        <v>Suhling, Joh., Landmann</v>
      </c>
      <c r="D243" s="16" t="n">
        <v>42</v>
      </c>
      <c r="E243" s="9" t="s">
        <v>2674</v>
      </c>
      <c r="F243" s="9" t="s">
        <v>143</v>
      </c>
      <c r="G243" s="9" t="s">
        <v>164</v>
      </c>
    </row>
    <row r="244" customFormat="false" ht="14.15" hidden="false" customHeight="true" outlineLevel="0" collapsed="false">
      <c r="A244" s="15" t="s">
        <v>1846</v>
      </c>
      <c r="B244" s="9" t="str">
        <f aca="false">"Mühlenfeldstraße "&amp;D244</f>
        <v>Mühlenfeldstraße 46</v>
      </c>
      <c r="C244" s="9" t="str">
        <f aca="false">E244&amp;", "&amp;F244&amp;", "&amp;G244</f>
        <v>Ehlers, J., Privatmann</v>
      </c>
      <c r="D244" s="16" t="n">
        <v>46</v>
      </c>
      <c r="E244" s="9" t="s">
        <v>986</v>
      </c>
      <c r="F244" s="9" t="s">
        <v>150</v>
      </c>
      <c r="G244" s="9" t="s">
        <v>310</v>
      </c>
    </row>
    <row r="245" customFormat="false" ht="14.15" hidden="false" customHeight="true" outlineLevel="0" collapsed="false">
      <c r="A245" s="15" t="s">
        <v>1851</v>
      </c>
      <c r="B245" s="9" t="str">
        <f aca="false">"Mühlenfeldstraße "&amp;D245</f>
        <v>Mühlenfeldstraße 48</v>
      </c>
      <c r="C245" s="9" t="str">
        <f aca="false">E245&amp;", "&amp;F245&amp;", "&amp;G245</f>
        <v>Rusch, C., Lehrer</v>
      </c>
      <c r="D245" s="16" t="n">
        <v>48</v>
      </c>
      <c r="E245" s="9" t="s">
        <v>1850</v>
      </c>
      <c r="F245" s="9" t="s">
        <v>93</v>
      </c>
      <c r="G245" s="9" t="s">
        <v>257</v>
      </c>
    </row>
    <row r="246" customFormat="false" ht="14.15" hidden="false" customHeight="true" outlineLevel="0" collapsed="false">
      <c r="A246" s="15" t="s">
        <v>1830</v>
      </c>
      <c r="B246" s="9" t="str">
        <f aca="false">"Mühlenfeldstraße "&amp;D246</f>
        <v>Mühlenfeldstraße 49</v>
      </c>
      <c r="C246" s="9" t="str">
        <f aca="false">E246&amp;", "&amp;F246&amp;", "&amp;G246&amp;", "&amp;H246</f>
        <v>Waldhausen, C., Wwe., Landgut</v>
      </c>
      <c r="D246" s="16" t="n">
        <v>49</v>
      </c>
      <c r="E246" s="9" t="s">
        <v>1828</v>
      </c>
      <c r="F246" s="9" t="s">
        <v>93</v>
      </c>
      <c r="G246" s="9" t="s">
        <v>91</v>
      </c>
      <c r="H246" s="9" t="s">
        <v>151</v>
      </c>
    </row>
    <row r="247" customFormat="false" ht="14.15" hidden="false" customHeight="true" outlineLevel="0" collapsed="false">
      <c r="A247" s="15" t="s">
        <v>1836</v>
      </c>
      <c r="B247" s="9" t="str">
        <f aca="false">"Mühlenfeldstraße "&amp;D247</f>
        <v>Mühlenfeldstraße 51</v>
      </c>
      <c r="C247" s="9" t="str">
        <f aca="false">E247&amp;", "&amp;F247&amp;", "&amp;G247</f>
        <v>Hoyer, A., Weinküper</v>
      </c>
      <c r="D247" s="16" t="n">
        <v>51</v>
      </c>
      <c r="E247" s="9" t="s">
        <v>1699</v>
      </c>
      <c r="F247" s="9" t="s">
        <v>256</v>
      </c>
      <c r="G247" s="9" t="s">
        <v>2675</v>
      </c>
    </row>
    <row r="248" customFormat="false" ht="14.15" hidden="false" customHeight="true" outlineLevel="0" collapsed="false">
      <c r="A248" s="15" t="s">
        <v>1836</v>
      </c>
      <c r="B248" s="9" t="str">
        <f aca="false">"Mühlenfeldstraße "&amp;D248</f>
        <v>Mühlenfeldstraße 51</v>
      </c>
      <c r="C248" s="9" t="str">
        <f aca="false">E248&amp;", "&amp;F248&amp;", "&amp;G248</f>
        <v>Hoyer, W., Hofmeier</v>
      </c>
      <c r="D248" s="16" t="n">
        <v>51</v>
      </c>
      <c r="E248" s="9" t="s">
        <v>1699</v>
      </c>
      <c r="F248" s="9" t="s">
        <v>559</v>
      </c>
      <c r="G248" s="9" t="s">
        <v>183</v>
      </c>
    </row>
    <row r="249" customFormat="false" ht="14.15" hidden="false" customHeight="true" outlineLevel="0" collapsed="false">
      <c r="A249" s="15" t="s">
        <v>1836</v>
      </c>
      <c r="B249" s="9" t="str">
        <f aca="false">"Mühlenfeldstraße "&amp;D249</f>
        <v>Mühlenfeldstraße 51</v>
      </c>
      <c r="C249" s="9" t="str">
        <f aca="false">E249&amp;", "&amp;F249&amp;", "&amp;G249</f>
        <v>Pang, Joh., Gärtner</v>
      </c>
      <c r="D249" s="16" t="n">
        <v>51</v>
      </c>
      <c r="E249" s="9" t="s">
        <v>2676</v>
      </c>
      <c r="F249" s="9" t="s">
        <v>143</v>
      </c>
      <c r="G249" s="9" t="s">
        <v>236</v>
      </c>
    </row>
    <row r="250" customFormat="false" ht="14.15" hidden="false" customHeight="true" outlineLevel="0" collapsed="false">
      <c r="A250" s="15" t="s">
        <v>1824</v>
      </c>
      <c r="B250" s="9" t="str">
        <f aca="false">"Mühlenfeldstraße "&amp;D250</f>
        <v>Mühlenfeldstraße 57</v>
      </c>
      <c r="C250" s="9" t="str">
        <f aca="false">E250&amp;", "&amp;F250&amp;", "&amp;G250</f>
        <v>Hoyer, H., Handelsgärtner</v>
      </c>
      <c r="D250" s="16" t="n">
        <v>57</v>
      </c>
      <c r="E250" s="9" t="s">
        <v>1699</v>
      </c>
      <c r="F250" s="9" t="s">
        <v>109</v>
      </c>
      <c r="G250" s="9" t="s">
        <v>2677</v>
      </c>
    </row>
    <row r="251" customFormat="false" ht="14.15" hidden="false" customHeight="true" outlineLevel="0" collapsed="false">
      <c r="A251" s="15" t="s">
        <v>1782</v>
      </c>
      <c r="B251" s="9" t="str">
        <f aca="false">"Mühlenfeldstraße "&amp;D251</f>
        <v>Mühlenfeldstraße 59</v>
      </c>
      <c r="C251" s="9" t="str">
        <f aca="false">E251&amp;", "&amp;F251&amp;", "&amp;G251</f>
        <v>Meierdierks, Fr., Arbeiter</v>
      </c>
      <c r="D251" s="16" t="n">
        <v>59</v>
      </c>
      <c r="E251" s="9" t="s">
        <v>101</v>
      </c>
      <c r="F251" s="9" t="s">
        <v>130</v>
      </c>
      <c r="G251" s="9" t="s">
        <v>94</v>
      </c>
    </row>
    <row r="252" customFormat="false" ht="14.15" hidden="false" customHeight="true" outlineLevel="0" collapsed="false">
      <c r="A252" s="15" t="s">
        <v>1802</v>
      </c>
      <c r="B252" s="9" t="str">
        <f aca="false">"Mühlenfeldstraße "&amp;D252</f>
        <v>Mühlenfeldstraße 60</v>
      </c>
      <c r="C252" s="9" t="str">
        <f aca="false">E252&amp;", "&amp;F252&amp;", "&amp;G252</f>
        <v>Heinson, Hinr., Arbeiter</v>
      </c>
      <c r="D252" s="16" t="n">
        <v>60</v>
      </c>
      <c r="E252" s="9" t="s">
        <v>1801</v>
      </c>
      <c r="F252" s="9" t="s">
        <v>355</v>
      </c>
      <c r="G252" s="9" t="s">
        <v>94</v>
      </c>
    </row>
    <row r="253" customFormat="false" ht="14.15" hidden="false" customHeight="true" outlineLevel="0" collapsed="false">
      <c r="A253" s="15" t="s">
        <v>1777</v>
      </c>
      <c r="B253" s="9" t="str">
        <f aca="false">"Mühlenfeldstraße "&amp;D253</f>
        <v>Mühlenfeldstraße 61</v>
      </c>
      <c r="C253" s="9" t="str">
        <f aca="false">E253&amp;", "&amp;F253&amp;", "&amp;G253</f>
        <v>Rosenbrock, Joh., Bahnwärter</v>
      </c>
      <c r="D253" s="16" t="n">
        <v>61</v>
      </c>
      <c r="E253" s="9" t="s">
        <v>1463</v>
      </c>
      <c r="F253" s="9" t="s">
        <v>143</v>
      </c>
      <c r="G253" s="9" t="s">
        <v>1776</v>
      </c>
    </row>
    <row r="254" customFormat="false" ht="14.15" hidden="false" customHeight="true" outlineLevel="0" collapsed="false">
      <c r="A254" s="8"/>
      <c r="B254" s="15" t="s">
        <v>2678</v>
      </c>
      <c r="C254" s="9" t="str">
        <f aca="false">E254&amp;", "&amp;F254&amp;", "&amp;G254</f>
        <v>Engelken, Joh., Korbmacher</v>
      </c>
      <c r="D254" s="16" t="n">
        <v>62</v>
      </c>
      <c r="E254" s="9" t="s">
        <v>1424</v>
      </c>
      <c r="F254" s="9" t="s">
        <v>143</v>
      </c>
      <c r="G254" s="9" t="s">
        <v>1898</v>
      </c>
    </row>
    <row r="255" customFormat="false" ht="14.15" hidden="false" customHeight="true" outlineLevel="0" collapsed="false">
      <c r="A255" s="15" t="s">
        <v>1731</v>
      </c>
      <c r="B255" s="9" t="str">
        <f aca="false">"Mühlenfeldstraße "&amp;D255</f>
        <v>Mühlenfeldstraße 63</v>
      </c>
      <c r="C255" s="9" t="str">
        <f aca="false">E255&amp;", "&amp;F255&amp;", "&amp;G255</f>
        <v>Wagschal, G., Arbeiter</v>
      </c>
      <c r="D255" s="16" t="n">
        <v>63</v>
      </c>
      <c r="E255" s="9" t="s">
        <v>463</v>
      </c>
      <c r="F255" s="9" t="s">
        <v>197</v>
      </c>
      <c r="G255" s="9" t="s">
        <v>94</v>
      </c>
    </row>
    <row r="256" customFormat="false" ht="14.15" hidden="false" customHeight="true" outlineLevel="0" collapsed="false">
      <c r="A256" s="15" t="s">
        <v>1737</v>
      </c>
      <c r="B256" s="9" t="str">
        <f aca="false">"Mühlenfeldstraße "&amp;D256</f>
        <v>Mühlenfeldstraße 64</v>
      </c>
      <c r="C256" s="9" t="str">
        <f aca="false">E256&amp;", "&amp;F256&amp;", "&amp;G256</f>
        <v>Loges, H., Drahtwaren-Fabrikant</v>
      </c>
      <c r="D256" s="16" t="n">
        <v>64</v>
      </c>
      <c r="E256" s="9" t="s">
        <v>1663</v>
      </c>
      <c r="F256" s="9" t="s">
        <v>109</v>
      </c>
      <c r="G256" s="9" t="s">
        <v>2679</v>
      </c>
    </row>
    <row r="257" customFormat="false" ht="14.15" hidden="false" customHeight="true" outlineLevel="0" collapsed="false">
      <c r="A257" s="15" t="s">
        <v>1748</v>
      </c>
      <c r="B257" s="9" t="str">
        <f aca="false">"Mühlenfeldstraße "&amp;D257</f>
        <v>Mühlenfeldstraße 65</v>
      </c>
      <c r="C257" s="9" t="str">
        <f aca="false">E257&amp;", "&amp;F257&amp;", "&amp;G257</f>
        <v>Brünning, H., Proviantmeister</v>
      </c>
      <c r="D257" s="16" t="n">
        <v>65</v>
      </c>
      <c r="E257" s="9" t="s">
        <v>807</v>
      </c>
      <c r="F257" s="9" t="s">
        <v>109</v>
      </c>
      <c r="G257" s="9" t="s">
        <v>1747</v>
      </c>
    </row>
    <row r="258" customFormat="false" ht="14.15" hidden="false" customHeight="true" outlineLevel="0" collapsed="false">
      <c r="A258" s="15" t="s">
        <v>1748</v>
      </c>
      <c r="B258" s="9" t="str">
        <f aca="false">"Mühlenfeldstraße "&amp;D258</f>
        <v>Mühlenfeldstraße 65</v>
      </c>
      <c r="C258" s="9" t="str">
        <f aca="false">E258&amp;", "&amp;F258&amp;", "&amp;G258</f>
        <v>Ließ, A., Wwe.</v>
      </c>
      <c r="D258" s="16" t="n">
        <v>65</v>
      </c>
      <c r="E258" s="9" t="s">
        <v>2680</v>
      </c>
      <c r="F258" s="9" t="s">
        <v>256</v>
      </c>
      <c r="G258" s="9" t="s">
        <v>91</v>
      </c>
    </row>
    <row r="259" customFormat="false" ht="14.15" hidden="false" customHeight="true" outlineLevel="0" collapsed="false">
      <c r="A259" s="15" t="s">
        <v>1748</v>
      </c>
      <c r="B259" s="9" t="str">
        <f aca="false">"Mühlenfeldstraße "&amp;D259</f>
        <v>Mühlenfeldstraße 65</v>
      </c>
      <c r="C259" s="9" t="str">
        <f aca="false">E259&amp;", "&amp;F259&amp;", "&amp;G259</f>
        <v>Richters, W., Lehrer</v>
      </c>
      <c r="D259" s="16" t="n">
        <v>65</v>
      </c>
      <c r="E259" s="9" t="s">
        <v>2681</v>
      </c>
      <c r="F259" s="9" t="s">
        <v>559</v>
      </c>
      <c r="G259" s="9" t="s">
        <v>257</v>
      </c>
    </row>
    <row r="260" customFormat="false" ht="14.15" hidden="false" customHeight="true" outlineLevel="0" collapsed="false">
      <c r="A260" s="15" t="s">
        <v>1742</v>
      </c>
      <c r="B260" s="9" t="str">
        <f aca="false">"Mühlenfeldstraße "&amp;D260</f>
        <v>Mühlenfeldstraße 67</v>
      </c>
      <c r="C260" s="9" t="str">
        <f aca="false">E260&amp;", "&amp;F260&amp;", "&amp;G260</f>
        <v>Rotermund, H. jun., Maurer</v>
      </c>
      <c r="D260" s="16" t="n">
        <v>67</v>
      </c>
      <c r="E260" s="9" t="s">
        <v>1522</v>
      </c>
      <c r="F260" s="9" t="s">
        <v>2682</v>
      </c>
      <c r="G260" s="9" t="s">
        <v>727</v>
      </c>
    </row>
    <row r="261" customFormat="false" ht="14.15" hidden="false" customHeight="true" outlineLevel="0" collapsed="false">
      <c r="A261" s="15" t="s">
        <v>1742</v>
      </c>
      <c r="B261" s="9" t="str">
        <f aca="false">"Mühlenfeldstraße "&amp;D261</f>
        <v>Mühlenfeldstraße 67</v>
      </c>
      <c r="C261" s="9" t="str">
        <f aca="false">E261&amp;", "&amp;F261&amp;", "&amp;G261</f>
        <v>Rotermund, H. sen., Maurermeister</v>
      </c>
      <c r="D261" s="16" t="n">
        <v>67</v>
      </c>
      <c r="E261" s="9" t="s">
        <v>1522</v>
      </c>
      <c r="F261" s="9" t="s">
        <v>2683</v>
      </c>
      <c r="G261" s="9" t="s">
        <v>361</v>
      </c>
    </row>
    <row r="262" customFormat="false" ht="14.15" hidden="false" customHeight="true" outlineLevel="0" collapsed="false">
      <c r="A262" s="15" t="s">
        <v>1742</v>
      </c>
      <c r="B262" s="9" t="str">
        <f aca="false">"Mühlenfeldstraße "&amp;D262</f>
        <v>Mühlenfeldstraße 67</v>
      </c>
      <c r="C262" s="9" t="str">
        <f aca="false">E262&amp;", "&amp;F262&amp;", "&amp;G262</f>
        <v>Rotermund, Hch., Polizeischreiber</v>
      </c>
      <c r="D262" s="16" t="n">
        <v>67</v>
      </c>
      <c r="E262" s="9" t="s">
        <v>1522</v>
      </c>
      <c r="F262" s="9" t="s">
        <v>754</v>
      </c>
      <c r="G262" s="9" t="s">
        <v>2684</v>
      </c>
    </row>
    <row r="263" customFormat="false" ht="14.15" hidden="false" customHeight="true" outlineLevel="0" collapsed="false">
      <c r="A263" s="15" t="s">
        <v>1766</v>
      </c>
      <c r="B263" s="9" t="str">
        <f aca="false">"Mühlenfeldstraße "&amp;D263</f>
        <v>Mühlenfeldstraße 68</v>
      </c>
      <c r="C263" s="9" t="str">
        <f aca="false">E263&amp;", "&amp;F263&amp;", "&amp;G263</f>
        <v>Meinhard, A., Wwe.</v>
      </c>
      <c r="D263" s="16" t="n">
        <v>68</v>
      </c>
      <c r="E263" s="9" t="s">
        <v>2685</v>
      </c>
      <c r="F263" s="9" t="s">
        <v>256</v>
      </c>
      <c r="G263" s="9" t="s">
        <v>91</v>
      </c>
    </row>
    <row r="264" customFormat="false" ht="14.15" hidden="false" customHeight="true" outlineLevel="0" collapsed="false">
      <c r="A264" s="15" t="s">
        <v>1766</v>
      </c>
      <c r="B264" s="9" t="str">
        <f aca="false">"Mühlenfeldstraße "&amp;D264</f>
        <v>Mühlenfeldstraße 68</v>
      </c>
      <c r="C264" s="9" t="str">
        <f aca="false">E264&amp;", "&amp;F264&amp;", "&amp;G264</f>
        <v>Trou, Emil, Buchhalter</v>
      </c>
      <c r="D264" s="16" t="n">
        <v>68</v>
      </c>
      <c r="E264" s="9" t="s">
        <v>2686</v>
      </c>
      <c r="F264" s="9" t="s">
        <v>2687</v>
      </c>
      <c r="G264" s="9" t="s">
        <v>2292</v>
      </c>
    </row>
    <row r="265" customFormat="false" ht="14.15" hidden="false" customHeight="true" outlineLevel="0" collapsed="false">
      <c r="A265" s="15" t="s">
        <v>1676</v>
      </c>
      <c r="B265" s="9" t="str">
        <f aca="false">"Mühlenfeldstraße "&amp;D265</f>
        <v>Mühlenfeldstraße 69</v>
      </c>
      <c r="C265" s="9" t="str">
        <f aca="false">E265&amp;", "&amp;F265&amp;", "&amp;G265</f>
        <v>Kaars, Joh., Handlungsgehülfe</v>
      </c>
      <c r="D265" s="16" t="n">
        <v>69</v>
      </c>
      <c r="E265" s="9" t="s">
        <v>375</v>
      </c>
      <c r="F265" s="9" t="s">
        <v>143</v>
      </c>
      <c r="G265" s="9" t="s">
        <v>2688</v>
      </c>
    </row>
    <row r="266" customFormat="false" ht="14.15" hidden="false" customHeight="true" outlineLevel="0" collapsed="false">
      <c r="A266" s="15" t="s">
        <v>1676</v>
      </c>
      <c r="B266" s="9" t="str">
        <f aca="false">"Mühlenfeldstraße "&amp;D266</f>
        <v>Mühlenfeldstraße 69</v>
      </c>
      <c r="C266" s="9" t="str">
        <f aca="false">E266&amp;", "&amp;F266&amp;", "&amp;G266</f>
        <v>Kaars, Joh., Tischlermeister</v>
      </c>
      <c r="D266" s="16" t="n">
        <v>69</v>
      </c>
      <c r="E266" s="9" t="s">
        <v>375</v>
      </c>
      <c r="F266" s="9" t="s">
        <v>143</v>
      </c>
      <c r="G266" s="9" t="s">
        <v>1075</v>
      </c>
    </row>
    <row r="267" customFormat="false" ht="14.15" hidden="false" customHeight="true" outlineLevel="0" collapsed="false">
      <c r="A267" s="15" t="s">
        <v>1676</v>
      </c>
      <c r="B267" s="9" t="str">
        <f aca="false">"Mühlenfeldstraße "&amp;D267</f>
        <v>Mühlenfeldstraße 69</v>
      </c>
      <c r="C267" s="9" t="str">
        <f aca="false">E267&amp;", "&amp;F267&amp;", "&amp;G267</f>
        <v>Töpel, H. D., Wwe.</v>
      </c>
      <c r="D267" s="16" t="n">
        <v>69</v>
      </c>
      <c r="E267" s="9" t="s">
        <v>2689</v>
      </c>
      <c r="F267" s="9" t="s">
        <v>447</v>
      </c>
      <c r="G267" s="9" t="s">
        <v>91</v>
      </c>
    </row>
    <row r="268" customFormat="false" ht="14.15" hidden="false" customHeight="true" outlineLevel="0" collapsed="false">
      <c r="A268" s="15" t="s">
        <v>1676</v>
      </c>
      <c r="B268" s="9" t="str">
        <f aca="false">"Mühlenfeldstraße "&amp;D268</f>
        <v>Mühlenfeldstraße 69</v>
      </c>
      <c r="C268" s="9" t="str">
        <f aca="false">E268&amp;", "&amp;F268&amp;", "&amp;G268</f>
        <v>Wieters, Fr., Zimmermann</v>
      </c>
      <c r="D268" s="16" t="n">
        <v>69</v>
      </c>
      <c r="E268" s="9" t="s">
        <v>1548</v>
      </c>
      <c r="F268" s="9" t="s">
        <v>130</v>
      </c>
      <c r="G268" s="9" t="s">
        <v>137</v>
      </c>
    </row>
    <row r="269" customFormat="false" ht="14.15" hidden="false" customHeight="true" outlineLevel="0" collapsed="false">
      <c r="A269" s="15" t="s">
        <v>1671</v>
      </c>
      <c r="B269" s="9" t="str">
        <f aca="false">"Mühlenfeldstraße "&amp;D269</f>
        <v>Mühlenfeldstraße 71</v>
      </c>
      <c r="C269" s="9" t="str">
        <f aca="false">E269&amp;", "&amp;F269&amp;", "&amp;G269</f>
        <v>Dahl, A., Gärtner</v>
      </c>
      <c r="D269" s="16" t="n">
        <v>71</v>
      </c>
      <c r="E269" s="9" t="s">
        <v>2690</v>
      </c>
      <c r="F269" s="9" t="s">
        <v>256</v>
      </c>
      <c r="G269" s="9" t="s">
        <v>236</v>
      </c>
    </row>
    <row r="270" customFormat="false" ht="14.15" hidden="false" customHeight="true" outlineLevel="0" collapsed="false">
      <c r="A270" s="15" t="s">
        <v>1664</v>
      </c>
      <c r="B270" s="9" t="str">
        <f aca="false">"Mühlenfeldstraße "&amp;D270</f>
        <v>Mühlenfeldstraße 73</v>
      </c>
      <c r="C270" s="9" t="str">
        <f aca="false">E270&amp;", "&amp;F270&amp;", "&amp;H270</f>
        <v>Loges, J. H., Landgut</v>
      </c>
      <c r="D270" s="16" t="n">
        <v>73</v>
      </c>
      <c r="E270" s="9" t="s">
        <v>1663</v>
      </c>
      <c r="F270" s="9" t="s">
        <v>570</v>
      </c>
      <c r="H270" s="9" t="s">
        <v>151</v>
      </c>
    </row>
    <row r="271" customFormat="false" ht="14.15" hidden="false" customHeight="true" outlineLevel="0" collapsed="false">
      <c r="A271" s="15" t="s">
        <v>1659</v>
      </c>
      <c r="B271" s="9" t="str">
        <f aca="false">"Mühlenfeldstraße "&amp;D271</f>
        <v>Mühlenfeldstraße 75</v>
      </c>
      <c r="C271" s="9" t="str">
        <f aca="false">E271&amp;", "&amp;F271&amp;", "&amp;G271</f>
        <v>Lürßen, H., Landmann</v>
      </c>
      <c r="D271" s="16" t="n">
        <v>75</v>
      </c>
      <c r="E271" s="9" t="s">
        <v>129</v>
      </c>
      <c r="F271" s="9" t="s">
        <v>109</v>
      </c>
      <c r="G271" s="9" t="s">
        <v>164</v>
      </c>
    </row>
    <row r="272" customFormat="false" ht="14.15" hidden="false" customHeight="true" outlineLevel="0" collapsed="false">
      <c r="A272" s="15" t="s">
        <v>1772</v>
      </c>
      <c r="B272" s="9" t="str">
        <f aca="false">"Mühlenweg "&amp;D272</f>
        <v>Mühlenweg 7</v>
      </c>
      <c r="C272" s="9" t="str">
        <f aca="false">E272&amp;", "&amp;F272&amp;", "&amp;G272</f>
        <v>Stukenbrock, C., Arbeiter</v>
      </c>
      <c r="D272" s="16" t="n">
        <v>7</v>
      </c>
      <c r="E272" s="9" t="s">
        <v>2691</v>
      </c>
      <c r="F272" s="9" t="s">
        <v>93</v>
      </c>
      <c r="G272" s="9" t="s">
        <v>94</v>
      </c>
    </row>
    <row r="273" customFormat="false" ht="14.15" hidden="false" customHeight="true" outlineLevel="0" collapsed="false">
      <c r="A273" s="15" t="s">
        <v>1758</v>
      </c>
      <c r="B273" s="9" t="str">
        <f aca="false">"Mühlenweg "&amp;D273</f>
        <v>Mühlenweg 9</v>
      </c>
      <c r="C273" s="9" t="str">
        <f aca="false">E273&amp;", "&amp;F273&amp;", "&amp;G273</f>
        <v>Wieters, H., Küper</v>
      </c>
      <c r="D273" s="16" t="n">
        <v>9</v>
      </c>
      <c r="E273" s="9" t="s">
        <v>1548</v>
      </c>
      <c r="F273" s="9" t="s">
        <v>109</v>
      </c>
      <c r="G273" s="9" t="s">
        <v>2692</v>
      </c>
    </row>
    <row r="274" customFormat="false" ht="14.15" hidden="false" customHeight="true" outlineLevel="0" collapsed="false">
      <c r="A274" s="15" t="s">
        <v>1242</v>
      </c>
      <c r="B274" s="9" t="str">
        <f aca="false">"Mühlenweg "&amp;D274</f>
        <v>Mühlenweg 10</v>
      </c>
      <c r="C274" s="9" t="str">
        <f aca="false">E274&amp;", "&amp;F274&amp;", "&amp;G274</f>
        <v>Blome, H., Wwe.</v>
      </c>
      <c r="D274" s="16" t="n">
        <v>10</v>
      </c>
      <c r="E274" s="9" t="s">
        <v>354</v>
      </c>
      <c r="F274" s="9" t="s">
        <v>109</v>
      </c>
      <c r="G274" s="9" t="s">
        <v>91</v>
      </c>
    </row>
    <row r="275" customFormat="false" ht="14.15" hidden="false" customHeight="true" outlineLevel="0" collapsed="false">
      <c r="A275" s="15" t="s">
        <v>1242</v>
      </c>
      <c r="B275" s="9" t="str">
        <f aca="false">"Mühlenweg "&amp;D275</f>
        <v>Mühlenweg 10</v>
      </c>
      <c r="C275" s="9" t="str">
        <f aca="false">E275&amp;", "&amp;F275&amp;", "&amp;G275</f>
        <v>Dierks, H., Maler</v>
      </c>
      <c r="D275" s="16" t="n">
        <v>10</v>
      </c>
      <c r="E275" s="9" t="s">
        <v>1299</v>
      </c>
      <c r="F275" s="9" t="s">
        <v>109</v>
      </c>
      <c r="G275" s="9" t="s">
        <v>647</v>
      </c>
    </row>
    <row r="276" customFormat="false" ht="14.15" hidden="false" customHeight="true" outlineLevel="0" collapsed="false">
      <c r="A276" s="15" t="s">
        <v>1242</v>
      </c>
      <c r="B276" s="9" t="str">
        <f aca="false">"Mühlenweg "&amp;D276</f>
        <v>Mühlenweg 10</v>
      </c>
      <c r="C276" s="9" t="str">
        <f aca="false">E276&amp;", "&amp;F276&amp;", "&amp;G276</f>
        <v>Schröder, H., Gärtnergehülfe</v>
      </c>
      <c r="D276" s="16" t="n">
        <v>10</v>
      </c>
      <c r="E276" s="9" t="s">
        <v>1054</v>
      </c>
      <c r="F276" s="9" t="s">
        <v>109</v>
      </c>
      <c r="G276" s="9" t="s">
        <v>2580</v>
      </c>
    </row>
    <row r="277" customFormat="false" ht="14.15" hidden="false" customHeight="true" outlineLevel="0" collapsed="false">
      <c r="A277" s="15" t="s">
        <v>1753</v>
      </c>
      <c r="B277" s="9" t="str">
        <f aca="false">"Mühlenweg "&amp;D277</f>
        <v>Mühlenweg 11</v>
      </c>
      <c r="C277" s="9" t="str">
        <f aca="false">E277&amp;", "&amp;F277&amp;", "&amp;G277</f>
        <v>Meier, H., Arbeiter</v>
      </c>
      <c r="D277" s="16" t="n">
        <v>11</v>
      </c>
      <c r="E277" s="9" t="s">
        <v>748</v>
      </c>
      <c r="F277" s="9" t="s">
        <v>109</v>
      </c>
      <c r="G277" s="9" t="s">
        <v>94</v>
      </c>
    </row>
    <row r="278" customFormat="false" ht="14.15" hidden="false" customHeight="true" outlineLevel="0" collapsed="false">
      <c r="A278" s="15" t="s">
        <v>1788</v>
      </c>
      <c r="B278" s="9" t="str">
        <f aca="false">"Mühlenweg "&amp;D278</f>
        <v>Mühlenweg 13</v>
      </c>
      <c r="C278" s="9" t="str">
        <f aca="false">E278&amp;", "&amp;F278&amp;", "&amp;G278</f>
        <v>Hoyer, H., Parkaufseher</v>
      </c>
      <c r="D278" s="16" t="n">
        <v>13</v>
      </c>
      <c r="E278" s="9" t="s">
        <v>1699</v>
      </c>
      <c r="F278" s="9" t="s">
        <v>109</v>
      </c>
      <c r="G278" s="9" t="s">
        <v>1787</v>
      </c>
    </row>
    <row r="279" customFormat="false" ht="14.15" hidden="false" customHeight="true" outlineLevel="0" collapsed="false">
      <c r="A279" s="15" t="s">
        <v>1788</v>
      </c>
      <c r="B279" s="9" t="str">
        <f aca="false">"Mühlenweg "&amp;D279</f>
        <v>Mühlenweg 13</v>
      </c>
      <c r="C279" s="9" t="str">
        <f aca="false">E279&amp;", "&amp;F279&amp;", "&amp;G279</f>
        <v>Kiekhöfer, W., Koch</v>
      </c>
      <c r="D279" s="16" t="n">
        <v>13</v>
      </c>
      <c r="E279" s="9" t="s">
        <v>1789</v>
      </c>
      <c r="F279" s="9" t="s">
        <v>559</v>
      </c>
      <c r="G279" s="9" t="s">
        <v>1476</v>
      </c>
    </row>
    <row r="280" customFormat="false" ht="14.15" hidden="false" customHeight="true" outlineLevel="0" collapsed="false">
      <c r="A280" s="15" t="s">
        <v>1796</v>
      </c>
      <c r="B280" s="9" t="str">
        <f aca="false">"Mühlenweg "&amp;D280</f>
        <v>Mühlenweg 15</v>
      </c>
      <c r="C280" s="9" t="str">
        <f aca="false">E280&amp;", "&amp;F280&amp;", "&amp;G280</f>
        <v>Kruse, Joh., Landmann</v>
      </c>
      <c r="D280" s="16" t="n">
        <v>15</v>
      </c>
      <c r="E280" s="9" t="s">
        <v>1795</v>
      </c>
      <c r="F280" s="9" t="s">
        <v>143</v>
      </c>
      <c r="G280" s="9" t="s">
        <v>164</v>
      </c>
    </row>
    <row r="281" customFormat="false" ht="14.15" hidden="false" customHeight="true" outlineLevel="0" collapsed="false">
      <c r="A281" s="15" t="s">
        <v>1817</v>
      </c>
      <c r="B281" s="9" t="str">
        <f aca="false">"Mühlenweg "&amp;D281</f>
        <v>Mühlenweg 17</v>
      </c>
      <c r="C281" s="9" t="str">
        <f aca="false">E281&amp;", "&amp;F281&amp;", "&amp;G281</f>
        <v>Müller, K., Telegraphenarbeiter</v>
      </c>
      <c r="D281" s="16" t="n">
        <v>17</v>
      </c>
      <c r="E281" s="9" t="s">
        <v>162</v>
      </c>
      <c r="F281" s="9" t="s">
        <v>2590</v>
      </c>
      <c r="G281" s="9" t="s">
        <v>2693</v>
      </c>
    </row>
    <row r="282" customFormat="false" ht="14.15" hidden="false" customHeight="true" outlineLevel="0" collapsed="false">
      <c r="A282" s="15" t="s">
        <v>1817</v>
      </c>
      <c r="B282" s="9" t="str">
        <f aca="false">"Mühlenweg "&amp;D282</f>
        <v>Mühlenweg 19</v>
      </c>
      <c r="C282" s="9" t="str">
        <f aca="false">E282&amp;", "&amp;F282&amp;", "&amp;G282</f>
        <v>Zacher, H., Weichensteller</v>
      </c>
      <c r="D282" s="16" t="n">
        <v>19</v>
      </c>
      <c r="E282" s="9" t="s">
        <v>1819</v>
      </c>
      <c r="F282" s="9" t="s">
        <v>109</v>
      </c>
      <c r="G282" s="9" t="s">
        <v>850</v>
      </c>
    </row>
    <row r="283" customFormat="false" ht="14.15" hidden="false" customHeight="true" outlineLevel="0" collapsed="false">
      <c r="A283" s="15" t="s">
        <v>1812</v>
      </c>
      <c r="B283" s="9" t="str">
        <f aca="false">"Mühlenweg "&amp;D283</f>
        <v>Mühlenweg 20</v>
      </c>
      <c r="C283" s="9" t="str">
        <f aca="false">E283&amp;", "&amp;F283&amp;", "&amp;G283</f>
        <v>Mencke, W., Schlachter</v>
      </c>
      <c r="D283" s="16" t="n">
        <v>20</v>
      </c>
      <c r="E283" s="9" t="s">
        <v>2694</v>
      </c>
      <c r="F283" s="9" t="s">
        <v>559</v>
      </c>
      <c r="G283" s="9" t="s">
        <v>337</v>
      </c>
    </row>
    <row r="284" customFormat="false" ht="14.15" hidden="false" customHeight="true" outlineLevel="0" collapsed="false">
      <c r="A284" s="15" t="s">
        <v>1841</v>
      </c>
      <c r="B284" s="9" t="str">
        <f aca="false">"Mühlenweg "&amp;D284</f>
        <v>Mühlenweg 34</v>
      </c>
      <c r="C284" s="9" t="str">
        <f aca="false">E284&amp;", "&amp;F284&amp;", "&amp;G284</f>
        <v>Döhle, B., Müller</v>
      </c>
      <c r="D284" s="16" t="n">
        <v>34</v>
      </c>
      <c r="E284" s="9" t="s">
        <v>499</v>
      </c>
      <c r="F284" s="9" t="s">
        <v>2584</v>
      </c>
      <c r="G284" s="9" t="s">
        <v>162</v>
      </c>
    </row>
    <row r="285" customFormat="false" ht="14.15" hidden="false" customHeight="true" outlineLevel="0" collapsed="false">
      <c r="A285" s="15" t="s">
        <v>2434</v>
      </c>
      <c r="B285" s="9" t="str">
        <f aca="false">"Oberneulander Chaussee "&amp;D285</f>
        <v>Oberneulander Chaussee 3</v>
      </c>
      <c r="C285" s="9" t="str">
        <f aca="false">E285&amp;", "&amp;F285&amp;", "&amp;G285</f>
        <v>Hegner, O., Wallarbeiter</v>
      </c>
      <c r="D285" s="16" t="n">
        <v>3</v>
      </c>
      <c r="E285" s="9" t="s">
        <v>2695</v>
      </c>
      <c r="F285" s="9" t="s">
        <v>2696</v>
      </c>
      <c r="G285" s="9" t="s">
        <v>2697</v>
      </c>
    </row>
    <row r="286" customFormat="false" ht="14.15" hidden="false" customHeight="true" outlineLevel="0" collapsed="false">
      <c r="A286" s="15" t="s">
        <v>2434</v>
      </c>
      <c r="B286" s="9" t="str">
        <f aca="false">"Oberneulander Chaussee "&amp;D286</f>
        <v>Oberneulander Chaussee 3</v>
      </c>
      <c r="C286" s="9" t="str">
        <f aca="false">E286&amp;", "&amp;F286&amp;", "&amp;G286</f>
        <v>Wohlers, H., Wwe.</v>
      </c>
      <c r="D286" s="16" t="n">
        <v>3</v>
      </c>
      <c r="E286" s="9" t="s">
        <v>2435</v>
      </c>
      <c r="F286" s="9" t="s">
        <v>109</v>
      </c>
      <c r="G286" s="9" t="s">
        <v>91</v>
      </c>
    </row>
    <row r="287" customFormat="false" ht="14.15" hidden="false" customHeight="true" outlineLevel="0" collapsed="false">
      <c r="A287" s="15" t="s">
        <v>2440</v>
      </c>
      <c r="B287" s="9" t="str">
        <f aca="false">"Oberneulander Chaussee "&amp;D287</f>
        <v>Oberneulander Chaussee 5</v>
      </c>
      <c r="C287" s="9" t="str">
        <f aca="false">E287&amp;", "&amp;F287&amp;", "&amp;G287</f>
        <v>Brüning, Chr., Wwe.</v>
      </c>
      <c r="D287" s="16" t="n">
        <v>5</v>
      </c>
      <c r="E287" s="9" t="s">
        <v>517</v>
      </c>
      <c r="F287" s="9" t="s">
        <v>242</v>
      </c>
      <c r="G287" s="9" t="s">
        <v>91</v>
      </c>
    </row>
    <row r="288" customFormat="false" ht="14.15" hidden="false" customHeight="true" outlineLevel="0" collapsed="false">
      <c r="A288" s="15" t="s">
        <v>2444</v>
      </c>
      <c r="B288" s="9" t="str">
        <f aca="false">"Oberneulander Chaussee "&amp;D288</f>
        <v>Oberneulander Chaussee 7</v>
      </c>
      <c r="C288" s="9" t="str">
        <f aca="false">E288&amp;", "&amp;F288&amp;", "&amp;G288</f>
        <v>Gröne, Joh. jun., Gärtner</v>
      </c>
      <c r="D288" s="16" t="n">
        <v>7</v>
      </c>
      <c r="E288" s="9" t="s">
        <v>1594</v>
      </c>
      <c r="F288" s="9" t="s">
        <v>1300</v>
      </c>
      <c r="G288" s="9" t="s">
        <v>236</v>
      </c>
    </row>
    <row r="289" customFormat="false" ht="14.15" hidden="false" customHeight="true" outlineLevel="0" collapsed="false">
      <c r="A289" s="15" t="s">
        <v>2444</v>
      </c>
      <c r="B289" s="9" t="str">
        <f aca="false">"Oberneulander Chaussee "&amp;D289</f>
        <v>Oberneulander Chaussee 7</v>
      </c>
      <c r="C289" s="9" t="str">
        <f aca="false">E289&amp;", "&amp;F289&amp;", "&amp;G289</f>
        <v>Gröne, Joh. sen., Altenteiler</v>
      </c>
      <c r="D289" s="16" t="n">
        <v>7</v>
      </c>
      <c r="E289" s="9" t="s">
        <v>1594</v>
      </c>
      <c r="F289" s="9" t="s">
        <v>2698</v>
      </c>
      <c r="G289" s="9" t="s">
        <v>2586</v>
      </c>
    </row>
    <row r="290" customFormat="false" ht="14.15" hidden="false" customHeight="true" outlineLevel="0" collapsed="false">
      <c r="A290" s="15" t="s">
        <v>2507</v>
      </c>
      <c r="B290" s="9" t="str">
        <f aca="false">"Oberneulander Chaussee "&amp;D290</f>
        <v>Oberneulander Chaussee 13</v>
      </c>
      <c r="C290" s="9" t="str">
        <f aca="false">E290&amp;", "&amp;F290&amp;", "&amp;G290</f>
        <v>Debbe, Fr., Korbmacher</v>
      </c>
      <c r="D290" s="16" t="n">
        <v>13</v>
      </c>
      <c r="E290" s="9" t="s">
        <v>457</v>
      </c>
      <c r="F290" s="9" t="s">
        <v>130</v>
      </c>
      <c r="G290" s="9" t="s">
        <v>1898</v>
      </c>
    </row>
    <row r="291" customFormat="false" ht="14.15" hidden="false" customHeight="true" outlineLevel="0" collapsed="false">
      <c r="A291" s="15" t="s">
        <v>2512</v>
      </c>
      <c r="B291" s="9" t="str">
        <f aca="false">"Oberneulander Chaussee "&amp;D291</f>
        <v>Oberneulander Chaussee 15</v>
      </c>
      <c r="C291" s="9" t="str">
        <f aca="false">E291&amp;", "&amp;F291&amp;", "&amp;G291</f>
        <v>Heuer, Joh., Arbeiter</v>
      </c>
      <c r="D291" s="16" t="n">
        <v>15</v>
      </c>
      <c r="E291" s="9" t="s">
        <v>1835</v>
      </c>
      <c r="F291" s="9" t="s">
        <v>143</v>
      </c>
      <c r="G291" s="9" t="s">
        <v>94</v>
      </c>
    </row>
    <row r="292" customFormat="false" ht="14.15" hidden="false" customHeight="true" outlineLevel="0" collapsed="false">
      <c r="A292" s="15" t="s">
        <v>2520</v>
      </c>
      <c r="B292" s="9" t="str">
        <f aca="false">"Oberneulander Chaussee "&amp;D292</f>
        <v>Oberneulander Chaussee 19</v>
      </c>
      <c r="C292" s="9" t="str">
        <f aca="false">E292&amp;", "&amp;F292&amp;", "&amp;G292</f>
        <v>Derr, Fr., Bote</v>
      </c>
      <c r="D292" s="16" t="n">
        <v>19</v>
      </c>
      <c r="E292" s="9" t="s">
        <v>2699</v>
      </c>
      <c r="F292" s="9" t="s">
        <v>130</v>
      </c>
      <c r="G292" s="9" t="s">
        <v>2519</v>
      </c>
    </row>
    <row r="293" customFormat="false" ht="14.15" hidden="false" customHeight="true" outlineLevel="0" collapsed="false">
      <c r="A293" s="15" t="s">
        <v>2525</v>
      </c>
      <c r="B293" s="9" t="str">
        <f aca="false">"Oberneulander Chaussee "&amp;D293</f>
        <v>Oberneulander Chaussee 21</v>
      </c>
      <c r="C293" s="9" t="str">
        <f aca="false">E293&amp;", "&amp;F293&amp;", "&amp;G293</f>
        <v>Richter, D., Ehefrau</v>
      </c>
      <c r="D293" s="16" t="n">
        <v>21</v>
      </c>
      <c r="E293" s="9" t="s">
        <v>2153</v>
      </c>
      <c r="F293" s="9" t="s">
        <v>263</v>
      </c>
      <c r="G293" s="9" t="s">
        <v>323</v>
      </c>
    </row>
    <row r="294" customFormat="false" ht="14.15" hidden="false" customHeight="true" outlineLevel="0" collapsed="false">
      <c r="A294" s="15" t="s">
        <v>2525</v>
      </c>
      <c r="B294" s="9" t="str">
        <f aca="false">"Oberneulander Chaussee "&amp;D294</f>
        <v>Oberneulander Chaussee 21</v>
      </c>
      <c r="C294" s="9" t="str">
        <f aca="false">E294&amp;", "&amp;F294&amp;", "&amp;G294</f>
        <v>Schumacher, Hinr., Maurer</v>
      </c>
      <c r="D294" s="16" t="n">
        <v>21</v>
      </c>
      <c r="E294" s="9" t="s">
        <v>215</v>
      </c>
      <c r="F294" s="9" t="s">
        <v>355</v>
      </c>
      <c r="G294" s="9" t="s">
        <v>727</v>
      </c>
    </row>
    <row r="295" customFormat="false" ht="14.15" hidden="false" customHeight="true" outlineLevel="0" collapsed="false">
      <c r="A295" s="15" t="s">
        <v>2529</v>
      </c>
      <c r="B295" s="9" t="str">
        <f aca="false">"Oberneulander Chaussee "&amp;D295</f>
        <v>Oberneulander Chaussee 23</v>
      </c>
      <c r="C295" s="9" t="str">
        <f aca="false">E295&amp;", "&amp;F295&amp;", "&amp;G295</f>
        <v>Hoyer, Ferdin., Obergärtner</v>
      </c>
      <c r="D295" s="16" t="n">
        <v>23</v>
      </c>
      <c r="E295" s="9" t="s">
        <v>1699</v>
      </c>
      <c r="F295" s="9" t="s">
        <v>2700</v>
      </c>
      <c r="G295" s="9" t="s">
        <v>2701</v>
      </c>
    </row>
    <row r="296" customFormat="false" ht="14.15" hidden="false" customHeight="true" outlineLevel="0" collapsed="false">
      <c r="A296" s="15" t="s">
        <v>2536</v>
      </c>
      <c r="B296" s="9" t="str">
        <f aca="false">"Oberneulander Chaussee "&amp;D296</f>
        <v>Oberneulander Chaussee 25</v>
      </c>
      <c r="C296" s="9" t="str">
        <f aca="false">E296&amp;", "&amp;F296</f>
        <v>Kohl, Ant.</v>
      </c>
      <c r="D296" s="16" t="n">
        <v>25</v>
      </c>
      <c r="E296" s="9" t="s">
        <v>2702</v>
      </c>
      <c r="F296" s="9" t="s">
        <v>2703</v>
      </c>
    </row>
    <row r="297" customFormat="false" ht="14.15" hidden="false" customHeight="true" outlineLevel="0" collapsed="false">
      <c r="A297" s="15" t="s">
        <v>2536</v>
      </c>
      <c r="B297" s="9" t="str">
        <f aca="false">"Oberneulander Chaussee "&amp;D297</f>
        <v>Oberneulander Chaussee 25</v>
      </c>
      <c r="C297" s="9" t="str">
        <f aca="false">E297&amp;", "&amp;F297&amp;", "&amp;G297</f>
        <v>Voigts, Gg., Straßenbahnfahrer</v>
      </c>
      <c r="D297" s="16" t="n">
        <v>25</v>
      </c>
      <c r="E297" s="9" t="s">
        <v>2534</v>
      </c>
      <c r="F297" s="9" t="s">
        <v>2595</v>
      </c>
      <c r="G297" s="9" t="s">
        <v>2619</v>
      </c>
    </row>
    <row r="298" customFormat="false" ht="14.15" hidden="false" customHeight="true" outlineLevel="0" collapsed="false">
      <c r="A298" s="15" t="s">
        <v>2503</v>
      </c>
      <c r="B298" s="9" t="str">
        <f aca="false">"Oberneulander Chaussee "&amp;D298</f>
        <v>Oberneulander Chaussee 27</v>
      </c>
      <c r="C298" s="9" t="str">
        <f aca="false">E298&amp;", "&amp;F298&amp;", "&amp;G298</f>
        <v>Wiese, Reinh., Gendarm a. D.</v>
      </c>
      <c r="D298" s="16" t="n">
        <v>27</v>
      </c>
      <c r="E298" s="9" t="s">
        <v>2500</v>
      </c>
      <c r="F298" s="9" t="s">
        <v>2704</v>
      </c>
      <c r="G298" s="9" t="s">
        <v>2502</v>
      </c>
    </row>
    <row r="299" customFormat="false" ht="14.15" hidden="false" customHeight="true" outlineLevel="0" collapsed="false">
      <c r="A299" s="15" t="s">
        <v>2495</v>
      </c>
      <c r="B299" s="9" t="str">
        <f aca="false">"Oberneulander Chaussee "&amp;D299</f>
        <v>Oberneulander Chaussee 29</v>
      </c>
      <c r="C299" s="9" t="str">
        <f aca="false">E299&amp;", "&amp;F299&amp;", "&amp;G299</f>
        <v>Stürken, Hch., Maurer</v>
      </c>
      <c r="D299" s="16" t="n">
        <v>29</v>
      </c>
      <c r="E299" s="9" t="s">
        <v>2705</v>
      </c>
      <c r="F299" s="9" t="s">
        <v>754</v>
      </c>
      <c r="G299" s="9" t="s">
        <v>727</v>
      </c>
    </row>
    <row r="300" customFormat="false" ht="14.15" hidden="false" customHeight="true" outlineLevel="0" collapsed="false">
      <c r="A300" s="15" t="s">
        <v>2495</v>
      </c>
      <c r="B300" s="9" t="str">
        <f aca="false">"Oberneulander Chaussee "&amp;D300</f>
        <v>Oberneulander Chaussee 29</v>
      </c>
      <c r="C300" s="9" t="str">
        <f aca="false">E300&amp;", "&amp;F300&amp;", "&amp;G300</f>
        <v>Stürmann, D., Arbeiter</v>
      </c>
      <c r="D300" s="16" t="n">
        <v>29</v>
      </c>
      <c r="E300" s="9" t="s">
        <v>2706</v>
      </c>
      <c r="F300" s="9" t="s">
        <v>263</v>
      </c>
      <c r="G300" s="9" t="s">
        <v>94</v>
      </c>
    </row>
    <row r="301" customFormat="false" ht="14.15" hidden="false" customHeight="true" outlineLevel="0" collapsed="false">
      <c r="A301" s="15" t="s">
        <v>2495</v>
      </c>
      <c r="B301" s="9" t="str">
        <f aca="false">"Oberneulander Chaussee "&amp;D301</f>
        <v>Oberneulander Chaussee 29</v>
      </c>
      <c r="C301" s="9" t="str">
        <f aca="false">E301&amp;", "&amp;F301&amp;", "&amp;G301</f>
        <v>Viohl, Joh., Arbeiter</v>
      </c>
      <c r="D301" s="16" t="n">
        <v>29</v>
      </c>
      <c r="E301" s="9" t="s">
        <v>2573</v>
      </c>
      <c r="F301" s="9" t="s">
        <v>143</v>
      </c>
      <c r="G301" s="9" t="s">
        <v>94</v>
      </c>
    </row>
    <row r="302" customFormat="false" ht="14.15" hidden="false" customHeight="true" outlineLevel="0" collapsed="false">
      <c r="A302" s="15" t="s">
        <v>2495</v>
      </c>
      <c r="B302" s="9" t="str">
        <f aca="false">"Oberneulander Chaussee "&amp;D302</f>
        <v>Oberneulander Chaussee 29</v>
      </c>
      <c r="C302" s="9" t="str">
        <f aca="false">E302&amp;", "&amp;F302&amp;", "&amp;G302</f>
        <v>Wagschal, Fr., Wwe.</v>
      </c>
      <c r="D302" s="16" t="n">
        <v>29</v>
      </c>
      <c r="E302" s="9" t="s">
        <v>463</v>
      </c>
      <c r="F302" s="9" t="s">
        <v>130</v>
      </c>
      <c r="G302" s="9" t="s">
        <v>91</v>
      </c>
    </row>
    <row r="303" customFormat="false" ht="14.15" hidden="false" customHeight="true" outlineLevel="0" collapsed="false">
      <c r="A303" s="17" t="s">
        <v>2489</v>
      </c>
      <c r="B303" s="9" t="str">
        <f aca="false">"Oberneulander Chaussee "&amp;D303</f>
        <v>Oberneulander Chaussee 31</v>
      </c>
      <c r="C303" s="9" t="str">
        <f aca="false">E303&amp;", "&amp;F303&amp;", "&amp;G303</f>
        <v>Pestrup, B., Wwe.</v>
      </c>
      <c r="D303" s="16" t="n">
        <v>31</v>
      </c>
      <c r="E303" s="9" t="s">
        <v>2488</v>
      </c>
      <c r="F303" s="9" t="s">
        <v>2584</v>
      </c>
      <c r="G303" s="9" t="s">
        <v>91</v>
      </c>
    </row>
    <row r="304" customFormat="false" ht="14.15" hidden="false" customHeight="true" outlineLevel="0" collapsed="false">
      <c r="A304" s="15" t="s">
        <v>2484</v>
      </c>
      <c r="B304" s="9" t="str">
        <f aca="false">"Oberneulander Chaussee "&amp;D304</f>
        <v>Oberneulander Chaussee 33</v>
      </c>
      <c r="C304" s="9" t="str">
        <f aca="false">E304&amp;", "&amp;F304&amp;", "&amp;G304</f>
        <v>Elmers, Hinr., Maurer</v>
      </c>
      <c r="D304" s="16" t="n">
        <v>33</v>
      </c>
      <c r="E304" s="9" t="s">
        <v>1585</v>
      </c>
      <c r="F304" s="9" t="s">
        <v>355</v>
      </c>
      <c r="G304" s="9" t="s">
        <v>727</v>
      </c>
    </row>
    <row r="305" customFormat="false" ht="14.15" hidden="false" customHeight="true" outlineLevel="0" collapsed="false">
      <c r="A305" s="15" t="s">
        <v>2484</v>
      </c>
      <c r="B305" s="9" t="str">
        <f aca="false">"Oberneulander Chaussee "&amp;D305</f>
        <v>Oberneulander Chaussee 33</v>
      </c>
      <c r="C305" s="9" t="str">
        <f aca="false">E305&amp;", "&amp;F305&amp;", "&amp;G305</f>
        <v>Wetjen, Herm., Zimmermann</v>
      </c>
      <c r="D305" s="16" t="n">
        <v>33</v>
      </c>
      <c r="E305" s="9" t="s">
        <v>950</v>
      </c>
      <c r="F305" s="9" t="s">
        <v>409</v>
      </c>
      <c r="G305" s="9" t="s">
        <v>137</v>
      </c>
    </row>
    <row r="306" customFormat="false" ht="14.15" hidden="false" customHeight="true" outlineLevel="0" collapsed="false">
      <c r="A306" s="15" t="s">
        <v>2480</v>
      </c>
      <c r="B306" s="9" t="str">
        <f aca="false">"Oberneulander Chaussee "&amp;D306</f>
        <v>Oberneulander Chaussee 35</v>
      </c>
      <c r="C306" s="9" t="str">
        <f aca="false">E306&amp;", "&amp;F306&amp;", "&amp;G306</f>
        <v>Bocker, Ernst, Gartenarbeiter</v>
      </c>
      <c r="D306" s="16" t="n">
        <v>35</v>
      </c>
      <c r="E306" s="9" t="s">
        <v>2707</v>
      </c>
      <c r="F306" s="9" t="s">
        <v>1562</v>
      </c>
      <c r="G306" s="9" t="s">
        <v>2617</v>
      </c>
    </row>
    <row r="307" customFormat="false" ht="14.15" hidden="false" customHeight="true" outlineLevel="0" collapsed="false">
      <c r="A307" s="15" t="s">
        <v>2300</v>
      </c>
      <c r="B307" s="9" t="str">
        <f aca="false">"Oberneulander Chaussee "&amp;D307</f>
        <v>Oberneulander Chaussee 38</v>
      </c>
      <c r="C307" s="9" t="str">
        <f aca="false">E307&amp;", "&amp;F307</f>
        <v>Rath, H. H. A.</v>
      </c>
      <c r="D307" s="16" t="n">
        <v>38</v>
      </c>
      <c r="E307" s="9" t="s">
        <v>2299</v>
      </c>
      <c r="F307" s="9" t="s">
        <v>2708</v>
      </c>
    </row>
    <row r="308" customFormat="false" ht="14.15" hidden="false" customHeight="true" outlineLevel="0" collapsed="false">
      <c r="A308" s="15" t="s">
        <v>2306</v>
      </c>
      <c r="B308" s="9" t="str">
        <f aca="false">"Oberneulander Chaussee "&amp;D308</f>
        <v>Oberneulander Chaussee 40</v>
      </c>
      <c r="C308" s="9" t="str">
        <f aca="false">E308&amp;", "&amp;F308&amp;", "&amp;G308</f>
        <v>Otterstedt, M., Wwe.</v>
      </c>
      <c r="D308" s="16" t="n">
        <v>40</v>
      </c>
      <c r="E308" s="9" t="s">
        <v>2305</v>
      </c>
      <c r="F308" s="9" t="s">
        <v>1829</v>
      </c>
      <c r="G308" s="9" t="s">
        <v>91</v>
      </c>
    </row>
    <row r="309" customFormat="false" ht="14.15" hidden="false" customHeight="true" outlineLevel="0" collapsed="false">
      <c r="A309" s="15" t="s">
        <v>2293</v>
      </c>
      <c r="B309" s="9" t="str">
        <f aca="false">"Oberneulander Chaussee "&amp;D309</f>
        <v>Oberneulander Chaussee 44</v>
      </c>
      <c r="C309" s="9" t="str">
        <f aca="false">E309&amp;", "&amp;F309&amp;", "&amp;G309</f>
        <v>Blöhse, Otto, Handlungsgehülfe</v>
      </c>
      <c r="D309" s="16" t="n">
        <v>44</v>
      </c>
      <c r="E309" s="9" t="s">
        <v>2291</v>
      </c>
      <c r="F309" s="9" t="s">
        <v>1203</v>
      </c>
      <c r="G309" s="9" t="s">
        <v>2688</v>
      </c>
    </row>
    <row r="310" customFormat="false" ht="14.15" hidden="false" customHeight="true" outlineLevel="0" collapsed="false">
      <c r="A310" s="15" t="s">
        <v>2293</v>
      </c>
      <c r="B310" s="9" t="str">
        <f aca="false">"Oberneulander Chaussee "&amp;D310</f>
        <v>Oberneulander Chaussee 44</v>
      </c>
      <c r="C310" s="9" t="str">
        <f aca="false">E310&amp;", "&amp;F310&amp;", "&amp;G310</f>
        <v>Iden, Chr., Wwe.</v>
      </c>
      <c r="D310" s="16" t="n">
        <v>44</v>
      </c>
      <c r="E310" s="9" t="s">
        <v>2709</v>
      </c>
      <c r="F310" s="9" t="s">
        <v>242</v>
      </c>
      <c r="G310" s="9" t="s">
        <v>91</v>
      </c>
    </row>
    <row r="311" customFormat="false" ht="14.15" hidden="false" customHeight="true" outlineLevel="0" collapsed="false">
      <c r="A311" s="15" t="s">
        <v>2293</v>
      </c>
      <c r="B311" s="9" t="str">
        <f aca="false">"Oberneulander Chaussee "&amp;D311</f>
        <v>Oberneulander Chaussee 44</v>
      </c>
      <c r="C311" s="9" t="str">
        <f aca="false">E311&amp;", "&amp;F311&amp;", "&amp;G311</f>
        <v>Riechers, J. H., Straßenbahnschaffner</v>
      </c>
      <c r="D311" s="16" t="n">
        <v>44</v>
      </c>
      <c r="E311" s="9" t="s">
        <v>2294</v>
      </c>
      <c r="F311" s="9" t="s">
        <v>570</v>
      </c>
      <c r="G311" s="9" t="s">
        <v>2710</v>
      </c>
    </row>
    <row r="312" customFormat="false" ht="14.15" hidden="false" customHeight="true" outlineLevel="0" collapsed="false">
      <c r="A312" s="15" t="s">
        <v>2287</v>
      </c>
      <c r="B312" s="9" t="str">
        <f aca="false">"Oberneulander Chaussee "&amp;D312</f>
        <v>Oberneulander Chaussee 48</v>
      </c>
      <c r="C312" s="9" t="str">
        <f aca="false">E312&amp;", "&amp;F312</f>
        <v>Lilienkamp, Hch.</v>
      </c>
      <c r="D312" s="16" t="n">
        <v>48</v>
      </c>
      <c r="E312" s="9" t="s">
        <v>2286</v>
      </c>
      <c r="F312" s="9" t="s">
        <v>754</v>
      </c>
    </row>
    <row r="313" customFormat="false" ht="14.15" hidden="false" customHeight="true" outlineLevel="0" collapsed="false">
      <c r="A313" s="15" t="s">
        <v>2287</v>
      </c>
      <c r="B313" s="9" t="str">
        <f aca="false">"Oberneulander Chaussee "&amp;D313</f>
        <v>Oberneulander Chaussee 48</v>
      </c>
      <c r="C313" s="9" t="str">
        <f aca="false">E313&amp;", "&amp;F313&amp;", "&amp;G313</f>
        <v>Lilienkamp, Joh., Maurer</v>
      </c>
      <c r="D313" s="16" t="n">
        <v>48</v>
      </c>
      <c r="E313" s="9" t="s">
        <v>2286</v>
      </c>
      <c r="F313" s="9" t="s">
        <v>143</v>
      </c>
      <c r="G313" s="9" t="s">
        <v>727</v>
      </c>
    </row>
    <row r="314" customFormat="false" ht="14.15" hidden="false" customHeight="true" outlineLevel="0" collapsed="false">
      <c r="A314" s="15" t="s">
        <v>2282</v>
      </c>
      <c r="B314" s="9" t="str">
        <f aca="false">"Oberneulander Chaussee "&amp;D314</f>
        <v>Oberneulander Chaussee 50</v>
      </c>
      <c r="C314" s="9" t="str">
        <f aca="false">E314&amp;", "&amp;F314&amp;", "&amp;G314&amp;", "&amp;H314</f>
        <v>Röge, H., Wwe., Wirtin</v>
      </c>
      <c r="D314" s="16" t="n">
        <v>50</v>
      </c>
      <c r="E314" s="9" t="s">
        <v>2279</v>
      </c>
      <c r="F314" s="9" t="s">
        <v>109</v>
      </c>
      <c r="G314" s="9" t="s">
        <v>91</v>
      </c>
      <c r="H314" s="9" t="s">
        <v>2711</v>
      </c>
    </row>
    <row r="315" customFormat="false" ht="14.15" hidden="false" customHeight="true" outlineLevel="0" collapsed="false">
      <c r="A315" s="15" t="s">
        <v>2282</v>
      </c>
      <c r="B315" s="9" t="str">
        <f aca="false">"Oberneulander Chaussee "&amp;D315</f>
        <v>Oberneulander Chaussee 50</v>
      </c>
      <c r="C315" s="9" t="str">
        <f aca="false">E315&amp;", "&amp;F315&amp;", "&amp;G315&amp;", "&amp;H315</f>
        <v>Röge, Hch., Bleicher, Wirt</v>
      </c>
      <c r="D315" s="16" t="n">
        <v>50</v>
      </c>
      <c r="E315" s="9" t="s">
        <v>2279</v>
      </c>
      <c r="F315" s="9" t="s">
        <v>754</v>
      </c>
      <c r="G315" s="9" t="s">
        <v>2267</v>
      </c>
      <c r="H315" s="9" t="s">
        <v>217</v>
      </c>
    </row>
    <row r="316" customFormat="false" ht="14.15" hidden="false" customHeight="true" outlineLevel="0" collapsed="false">
      <c r="A316" s="15" t="s">
        <v>2273</v>
      </c>
      <c r="B316" s="9" t="str">
        <f aca="false">"Oberneulander Chaussee "&amp;D316</f>
        <v>Oberneulander Chaussee 52</v>
      </c>
      <c r="C316" s="9" t="str">
        <f aca="false">E316&amp;", "&amp;F316&amp;", "&amp;G316</f>
        <v>Graucob, Wilh., Maurer</v>
      </c>
      <c r="D316" s="16" t="n">
        <v>52</v>
      </c>
      <c r="E316" s="9" t="s">
        <v>2712</v>
      </c>
      <c r="F316" s="9" t="s">
        <v>216</v>
      </c>
      <c r="G316" s="9" t="s">
        <v>727</v>
      </c>
    </row>
    <row r="317" customFormat="false" ht="14.15" hidden="false" customHeight="true" outlineLevel="0" collapsed="false">
      <c r="A317" s="8"/>
      <c r="B317" s="9" t="str">
        <f aca="false">"Oberneulander Chaussee "&amp;D317</f>
        <v>Oberneulander Chaussee 54</v>
      </c>
      <c r="C317" s="9" t="str">
        <f aca="false">E317&amp;", "&amp;F317&amp;", "&amp;G317</f>
        <v>Rüdte, Joh. Chr., Arbeiter</v>
      </c>
      <c r="D317" s="16" t="n">
        <v>54</v>
      </c>
      <c r="E317" s="9" t="s">
        <v>2713</v>
      </c>
      <c r="F317" s="9" t="s">
        <v>2714</v>
      </c>
      <c r="G317" s="9" t="s">
        <v>94</v>
      </c>
    </row>
    <row r="318" customFormat="false" ht="14.15" hidden="false" customHeight="true" outlineLevel="0" collapsed="false">
      <c r="A318" s="15" t="s">
        <v>2268</v>
      </c>
      <c r="B318" s="9" t="str">
        <f aca="false">"Oberneulander Chaussee "&amp;D318</f>
        <v>Oberneulander Chaussee 56</v>
      </c>
      <c r="C318" s="9" t="str">
        <f aca="false">E318&amp;", "&amp;F318&amp;", "&amp;G318</f>
        <v>Osmers, Fr., Schuhmacher</v>
      </c>
      <c r="D318" s="16" t="n">
        <v>56</v>
      </c>
      <c r="E318" s="9" t="s">
        <v>303</v>
      </c>
      <c r="F318" s="9" t="s">
        <v>130</v>
      </c>
      <c r="G318" s="9" t="s">
        <v>532</v>
      </c>
    </row>
    <row r="319" customFormat="false" ht="14.15" hidden="false" customHeight="true" outlineLevel="0" collapsed="false">
      <c r="A319" s="15" t="s">
        <v>2262</v>
      </c>
      <c r="B319" s="9" t="str">
        <f aca="false">"Oberneulander Chaussee "&amp;D319</f>
        <v>Oberneulander Chaussee 58</v>
      </c>
      <c r="C319" s="9" t="str">
        <f aca="false">E319&amp;", "&amp;F319&amp;", "&amp;G319</f>
        <v>Basche, Otto, Gärtner</v>
      </c>
      <c r="D319" s="16" t="n">
        <v>58</v>
      </c>
      <c r="E319" s="9" t="s">
        <v>2261</v>
      </c>
      <c r="F319" s="9" t="s">
        <v>1203</v>
      </c>
      <c r="G319" s="9" t="s">
        <v>236</v>
      </c>
    </row>
    <row r="320" customFormat="false" ht="14.15" hidden="false" customHeight="true" outlineLevel="0" collapsed="false">
      <c r="A320" s="15" t="s">
        <v>2256</v>
      </c>
      <c r="B320" s="9" t="str">
        <f aca="false">"Oberneulander Chaussee "&amp;D320</f>
        <v>Oberneulander Chaussee 60</v>
      </c>
      <c r="C320" s="9" t="str">
        <f aca="false">E320&amp;", "&amp;F320&amp;", "&amp;G320</f>
        <v>Denker, Herm., Arbeiter</v>
      </c>
      <c r="D320" s="16" t="n">
        <v>60</v>
      </c>
      <c r="E320" s="9" t="s">
        <v>941</v>
      </c>
      <c r="F320" s="9" t="s">
        <v>409</v>
      </c>
      <c r="G320" s="9" t="s">
        <v>94</v>
      </c>
    </row>
    <row r="321" customFormat="false" ht="14.15" hidden="false" customHeight="true" outlineLevel="0" collapsed="false">
      <c r="A321" s="15" t="s">
        <v>2256</v>
      </c>
      <c r="B321" s="9" t="str">
        <f aca="false">"Oberneulander Chaussee "&amp;D321</f>
        <v>Oberneulander Chaussee 60</v>
      </c>
      <c r="C321" s="9" t="str">
        <f aca="false">E321&amp;", "&amp;F321&amp;", "&amp;G321</f>
        <v>Wagschal, Chr., Wwe.</v>
      </c>
      <c r="D321" s="16" t="n">
        <v>60</v>
      </c>
      <c r="E321" s="9" t="s">
        <v>463</v>
      </c>
      <c r="F321" s="9" t="s">
        <v>242</v>
      </c>
      <c r="G321" s="9" t="s">
        <v>91</v>
      </c>
    </row>
    <row r="322" customFormat="false" ht="14.15" hidden="false" customHeight="true" outlineLevel="0" collapsed="false">
      <c r="A322" s="17" t="s">
        <v>2251</v>
      </c>
      <c r="B322" s="9" t="str">
        <f aca="false">"Oberneulander Chaussee "&amp;D322</f>
        <v>Oberneulander Chaussee 62</v>
      </c>
      <c r="C322" s="9" t="str">
        <f aca="false">E322&amp;", "&amp;F322&amp;", "&amp;G322</f>
        <v>Denker, Joh., Bauarbeiter</v>
      </c>
      <c r="D322" s="16" t="n">
        <v>62</v>
      </c>
      <c r="E322" s="9" t="s">
        <v>941</v>
      </c>
      <c r="F322" s="9" t="s">
        <v>143</v>
      </c>
      <c r="G322" s="9" t="s">
        <v>2715</v>
      </c>
    </row>
    <row r="323" customFormat="false" ht="14.15" hidden="false" customHeight="true" outlineLevel="0" collapsed="false">
      <c r="A323" s="17" t="s">
        <v>2251</v>
      </c>
      <c r="B323" s="9" t="str">
        <f aca="false">"Oberneulander Chaussee "&amp;D323</f>
        <v>Oberneulander Chaussee 62</v>
      </c>
      <c r="C323" s="9" t="str">
        <f aca="false">E323&amp;", "&amp;F323&amp;", "&amp;G323</f>
        <v>Stieglitz, Hch., Gärtner</v>
      </c>
      <c r="D323" s="16" t="n">
        <v>62</v>
      </c>
      <c r="E323" s="9" t="s">
        <v>2252</v>
      </c>
      <c r="F323" s="9" t="s">
        <v>754</v>
      </c>
      <c r="G323" s="9" t="s">
        <v>236</v>
      </c>
    </row>
    <row r="324" customFormat="false" ht="14.15" hidden="false" customHeight="true" outlineLevel="0" collapsed="false">
      <c r="A324" s="15" t="s">
        <v>2242</v>
      </c>
      <c r="B324" s="9" t="str">
        <f aca="false">"Oberneulander Chaussee "&amp;D324</f>
        <v>Oberneulander Chaussee 64</v>
      </c>
      <c r="C324" s="9" t="str">
        <f aca="false">E324&amp;", "&amp;F324&amp;", "&amp;G324</f>
        <v>Behrens, Jac., Arbeiter</v>
      </c>
      <c r="D324" s="16" t="n">
        <v>64</v>
      </c>
      <c r="E324" s="9" t="s">
        <v>142</v>
      </c>
      <c r="F324" s="9" t="s">
        <v>2716</v>
      </c>
      <c r="G324" s="9" t="s">
        <v>94</v>
      </c>
    </row>
    <row r="325" customFormat="false" ht="14.15" hidden="false" customHeight="true" outlineLevel="0" collapsed="false">
      <c r="A325" s="15" t="s">
        <v>2247</v>
      </c>
      <c r="B325" s="9" t="str">
        <f aca="false">"Oberneulander Chaussee "&amp;D325</f>
        <v>Oberneulander Chaussee 66</v>
      </c>
      <c r="C325" s="9" t="str">
        <f aca="false">E325&amp;", "&amp;F325&amp;", "&amp;G325</f>
        <v>Hoyer, Joh., Arbeiter</v>
      </c>
      <c r="D325" s="16" t="n">
        <v>66</v>
      </c>
      <c r="E325" s="9" t="s">
        <v>1699</v>
      </c>
      <c r="F325" s="9" t="s">
        <v>143</v>
      </c>
      <c r="G325" s="9" t="s">
        <v>94</v>
      </c>
    </row>
    <row r="326" customFormat="false" ht="14.15" hidden="false" customHeight="true" outlineLevel="0" collapsed="false">
      <c r="A326" s="15" t="s">
        <v>2238</v>
      </c>
      <c r="B326" s="9" t="str">
        <f aca="false">"Oberneulander Chaussee "&amp;D326</f>
        <v>Oberneulander Chaussee 72</v>
      </c>
      <c r="C326" s="9" t="str">
        <f aca="false">E326&amp;", "&amp;F326&amp;", "&amp;G326</f>
        <v>Kaars, Wilh., Schmiedemeister</v>
      </c>
      <c r="D326" s="16" t="n">
        <v>72</v>
      </c>
      <c r="E326" s="9" t="s">
        <v>375</v>
      </c>
      <c r="F326" s="9" t="s">
        <v>216</v>
      </c>
      <c r="G326" s="9" t="s">
        <v>658</v>
      </c>
    </row>
    <row r="327" customFormat="false" ht="14.15" hidden="false" customHeight="true" outlineLevel="0" collapsed="false">
      <c r="A327" s="15" t="s">
        <v>2194</v>
      </c>
      <c r="B327" s="9" t="str">
        <f aca="false">"Oberneulander Chaussee "&amp;D327</f>
        <v>Oberneulander Chaussee 81</v>
      </c>
      <c r="C327" s="9" t="str">
        <f aca="false">E327&amp;", "&amp;F327&amp;", "&amp;G327</f>
        <v>Mahlstedt, Wilh., Invalide</v>
      </c>
      <c r="D327" s="16" t="n">
        <v>81</v>
      </c>
      <c r="E327" s="9" t="s">
        <v>948</v>
      </c>
      <c r="F327" s="9" t="s">
        <v>216</v>
      </c>
      <c r="G327" s="9" t="s">
        <v>2621</v>
      </c>
    </row>
    <row r="328" customFormat="false" ht="14.15" hidden="false" customHeight="true" outlineLevel="0" collapsed="false">
      <c r="A328" s="15" t="s">
        <v>2194</v>
      </c>
      <c r="B328" s="9" t="str">
        <f aca="false">"Oberneulander Chaussee "&amp;D328</f>
        <v>Oberneulander Chaussee 81</v>
      </c>
      <c r="C328" s="9" t="str">
        <f aca="false">E328&amp;", "&amp;F328&amp;", "&amp;G328</f>
        <v>Nullmeyer, Chr., Arbeiter</v>
      </c>
      <c r="D328" s="16" t="n">
        <v>81</v>
      </c>
      <c r="E328" s="9" t="s">
        <v>2136</v>
      </c>
      <c r="F328" s="9" t="s">
        <v>242</v>
      </c>
      <c r="G328" s="9" t="s">
        <v>94</v>
      </c>
    </row>
    <row r="329" customFormat="false" ht="14.15" hidden="false" customHeight="true" outlineLevel="0" collapsed="false">
      <c r="A329" s="17" t="s">
        <v>2202</v>
      </c>
      <c r="B329" s="9" t="str">
        <f aca="false">"Oberneulander Chaussee "&amp;D329</f>
        <v>Oberneulander Chaussee 94</v>
      </c>
      <c r="C329" s="9" t="str">
        <f aca="false">E329&amp;", "&amp;F329&amp;", "&amp;G329&amp;", "&amp;H329</f>
        <v>Schilling, W., Wwe., Bäckerei und Landwirtschaft</v>
      </c>
      <c r="D329" s="16" t="n">
        <v>94</v>
      </c>
      <c r="E329" s="9" t="s">
        <v>2199</v>
      </c>
      <c r="F329" s="9" t="s">
        <v>559</v>
      </c>
      <c r="G329" s="9" t="s">
        <v>91</v>
      </c>
      <c r="H329" s="9" t="s">
        <v>2717</v>
      </c>
    </row>
    <row r="330" customFormat="false" ht="14.15" hidden="false" customHeight="true" outlineLevel="0" collapsed="false">
      <c r="A330" s="15" t="s">
        <v>664</v>
      </c>
      <c r="B330" s="9" t="str">
        <f aca="false">"Oberneulander Landstraße "&amp;D330</f>
        <v>Oberneulander Landstraße 8</v>
      </c>
      <c r="C330" s="9" t="str">
        <f aca="false">E330&amp;", "&amp;F330&amp;", "&amp;G330&amp;", "&amp;H330</f>
        <v>Meier, Herm., Landmann, Wirt</v>
      </c>
      <c r="D330" s="16" t="n">
        <v>8</v>
      </c>
      <c r="E330" s="9" t="s">
        <v>748</v>
      </c>
      <c r="F330" s="9" t="s">
        <v>409</v>
      </c>
      <c r="G330" s="9" t="s">
        <v>164</v>
      </c>
      <c r="H330" s="9" t="s">
        <v>217</v>
      </c>
    </row>
    <row r="331" customFormat="false" ht="14.15" hidden="false" customHeight="true" outlineLevel="0" collapsed="false">
      <c r="A331" s="15" t="s">
        <v>659</v>
      </c>
      <c r="B331" s="9" t="str">
        <f aca="false">"Oberneulander Landstraße "&amp;D331</f>
        <v>Oberneulander Landstraße 10</v>
      </c>
      <c r="C331" s="9" t="str">
        <f aca="false">E331&amp;", "&amp;F331&amp;", "&amp;G331</f>
        <v>Struß, Joh., Schmiedemeister</v>
      </c>
      <c r="D331" s="16" t="n">
        <v>10</v>
      </c>
      <c r="E331" s="9" t="s">
        <v>657</v>
      </c>
      <c r="F331" s="9" t="s">
        <v>143</v>
      </c>
      <c r="G331" s="9" t="s">
        <v>658</v>
      </c>
    </row>
    <row r="332" customFormat="false" ht="14.15" hidden="false" customHeight="true" outlineLevel="0" collapsed="false">
      <c r="A332" s="15" t="s">
        <v>739</v>
      </c>
      <c r="B332" s="9" t="str">
        <f aca="false">"Oberneulander Landstraße "&amp;D332</f>
        <v>Oberneulander Landstraße 11</v>
      </c>
      <c r="C332" s="9" t="str">
        <f aca="false">E332&amp;", "&amp;F332&amp;", "&amp;G332</f>
        <v>Blome, Hinr., Landmann</v>
      </c>
      <c r="D332" s="16" t="n">
        <v>11</v>
      </c>
      <c r="E332" s="9" t="s">
        <v>354</v>
      </c>
      <c r="F332" s="9" t="s">
        <v>355</v>
      </c>
      <c r="G332" s="9" t="s">
        <v>164</v>
      </c>
    </row>
    <row r="333" customFormat="false" ht="14.15" hidden="false" customHeight="true" outlineLevel="0" collapsed="false">
      <c r="A333" s="15" t="s">
        <v>739</v>
      </c>
      <c r="B333" s="9" t="str">
        <f aca="false">"Oberneulander Landstraße "&amp;D333</f>
        <v>Oberneulander Landstraße 11</v>
      </c>
      <c r="C333" s="9" t="str">
        <f aca="false">E333&amp;", "&amp;F333&amp;", "&amp;G333</f>
        <v>Blome, Joh., Arbeiter</v>
      </c>
      <c r="D333" s="16" t="n">
        <v>11</v>
      </c>
      <c r="E333" s="9" t="s">
        <v>354</v>
      </c>
      <c r="F333" s="9" t="s">
        <v>143</v>
      </c>
      <c r="G333" s="9" t="s">
        <v>94</v>
      </c>
    </row>
    <row r="334" customFormat="false" ht="14.15" hidden="false" customHeight="true" outlineLevel="0" collapsed="false">
      <c r="A334" s="15" t="s">
        <v>653</v>
      </c>
      <c r="B334" s="9" t="str">
        <f aca="false">"Oberneulander Landstraße "&amp;D334</f>
        <v>Oberneulander Landstraße 12</v>
      </c>
      <c r="C334" s="9" t="str">
        <f aca="false">E334&amp;", "&amp;F334&amp;", "&amp;G334</f>
        <v>Döhle, Johanne, Wwe.</v>
      </c>
      <c r="D334" s="16" t="n">
        <v>12</v>
      </c>
      <c r="E334" s="9" t="s">
        <v>499</v>
      </c>
      <c r="F334" s="9" t="s">
        <v>2651</v>
      </c>
      <c r="G334" s="9" t="s">
        <v>91</v>
      </c>
    </row>
    <row r="335" customFormat="false" ht="14.15" hidden="false" customHeight="true" outlineLevel="0" collapsed="false">
      <c r="A335" s="15" t="s">
        <v>735</v>
      </c>
      <c r="B335" s="9" t="str">
        <f aca="false">"Oberneulander Landstraße "&amp;D335</f>
        <v>Oberneulander Landstraße 15</v>
      </c>
      <c r="C335" s="9" t="str">
        <f aca="false">E335&amp;", "&amp;F335&amp;", "&amp;G335</f>
        <v>Döhle, Joh., Zimmermann</v>
      </c>
      <c r="D335" s="16" t="n">
        <v>15</v>
      </c>
      <c r="E335" s="9" t="s">
        <v>499</v>
      </c>
      <c r="F335" s="9" t="s">
        <v>143</v>
      </c>
      <c r="G335" s="9" t="s">
        <v>137</v>
      </c>
    </row>
    <row r="336" customFormat="false" ht="14.15" hidden="false" customHeight="true" outlineLevel="0" collapsed="false">
      <c r="A336" s="15" t="s">
        <v>728</v>
      </c>
      <c r="B336" s="9" t="str">
        <f aca="false">"Oberneulander Landstraße "&amp;D336</f>
        <v>Oberneulander Landstraße 17</v>
      </c>
      <c r="C336" s="9" t="str">
        <f aca="false">E336&amp;", "&amp;F336&amp;", "&amp;G336</f>
        <v>Döhle, Cl., Landmann</v>
      </c>
      <c r="D336" s="16" t="n">
        <v>17</v>
      </c>
      <c r="E336" s="9" t="s">
        <v>499</v>
      </c>
      <c r="F336" s="9" t="s">
        <v>2718</v>
      </c>
      <c r="G336" s="9" t="s">
        <v>164</v>
      </c>
    </row>
    <row r="337" customFormat="false" ht="14.15" hidden="false" customHeight="true" outlineLevel="0" collapsed="false">
      <c r="A337" s="15" t="s">
        <v>720</v>
      </c>
      <c r="B337" s="9" t="str">
        <f aca="false">"Oberneulander Landstraße "&amp;D337</f>
        <v>Oberneulander Landstraße 19</v>
      </c>
      <c r="C337" s="9" t="str">
        <f aca="false">E337&amp;", "&amp;F337&amp;", "&amp;G337&amp;", "&amp;H337</f>
        <v>Mencke, D., Wwe., Kolonialwarenhandlung</v>
      </c>
      <c r="D337" s="16" t="n">
        <v>19</v>
      </c>
      <c r="E337" s="9" t="s">
        <v>2694</v>
      </c>
      <c r="F337" s="9" t="s">
        <v>263</v>
      </c>
      <c r="G337" s="9" t="s">
        <v>91</v>
      </c>
      <c r="H337" s="9" t="s">
        <v>547</v>
      </c>
    </row>
    <row r="338" customFormat="false" ht="14.15" hidden="false" customHeight="true" outlineLevel="0" collapsed="false">
      <c r="A338" s="15" t="s">
        <v>720</v>
      </c>
      <c r="B338" s="9" t="str">
        <f aca="false">"Oberneulander Landstraße "&amp;D338</f>
        <v>Oberneulander Landstraße 19</v>
      </c>
      <c r="C338" s="9" t="str">
        <f aca="false">E338&amp;", "&amp;F338&amp;", "&amp;G338</f>
        <v>Mencke, Ferdin., Händler</v>
      </c>
      <c r="D338" s="16" t="n">
        <v>19</v>
      </c>
      <c r="E338" s="9" t="s">
        <v>2694</v>
      </c>
      <c r="F338" s="9" t="s">
        <v>2700</v>
      </c>
      <c r="G338" s="9" t="s">
        <v>2719</v>
      </c>
    </row>
    <row r="339" customFormat="false" ht="14.15" hidden="false" customHeight="true" outlineLevel="0" collapsed="false">
      <c r="A339" s="15" t="s">
        <v>648</v>
      </c>
      <c r="B339" s="9" t="str">
        <f aca="false">"Oberneulander Landstraße "&amp;D339</f>
        <v>Oberneulander Landstraße 22</v>
      </c>
      <c r="C339" s="9" t="str">
        <f aca="false">E339&amp;", "&amp;F339&amp;", "&amp;G339</f>
        <v>Möhlenbrock, Hch., Maler</v>
      </c>
      <c r="D339" s="16" t="n">
        <v>22</v>
      </c>
      <c r="E339" s="9" t="s">
        <v>646</v>
      </c>
      <c r="F339" s="9" t="s">
        <v>754</v>
      </c>
      <c r="G339" s="9" t="s">
        <v>647</v>
      </c>
    </row>
    <row r="340" customFormat="false" ht="14.15" hidden="false" customHeight="true" outlineLevel="0" collapsed="false">
      <c r="A340" s="15" t="s">
        <v>641</v>
      </c>
      <c r="B340" s="9" t="str">
        <f aca="false">"Oberneulander Landstraße "&amp;D340</f>
        <v>Oberneulander Landstraße 24</v>
      </c>
      <c r="C340" s="9" t="str">
        <f aca="false">E340&amp;", "&amp;F340&amp;", "&amp;G340</f>
        <v>Bartels, Ed., Landmann</v>
      </c>
      <c r="D340" s="16" t="n">
        <v>24</v>
      </c>
      <c r="E340" s="9" t="s">
        <v>85</v>
      </c>
      <c r="F340" s="9" t="s">
        <v>2720</v>
      </c>
      <c r="G340" s="9" t="s">
        <v>164</v>
      </c>
    </row>
    <row r="341" customFormat="false" ht="14.15" hidden="false" customHeight="true" outlineLevel="0" collapsed="false">
      <c r="A341" s="15" t="s">
        <v>641</v>
      </c>
      <c r="B341" s="9" t="str">
        <f aca="false">"Oberneulander Landstraße "&amp;D341</f>
        <v>Oberneulander Landstraße 24</v>
      </c>
      <c r="C341" s="9" t="str">
        <f aca="false">E341&amp;", "&amp;F341&amp;", "&amp;G341</f>
        <v>Bartels, Joh. Hinr., Wwe.</v>
      </c>
      <c r="D341" s="16" t="n">
        <v>24</v>
      </c>
      <c r="E341" s="9" t="s">
        <v>85</v>
      </c>
      <c r="F341" s="9" t="s">
        <v>642</v>
      </c>
      <c r="G341" s="9" t="s">
        <v>91</v>
      </c>
    </row>
    <row r="342" customFormat="false" ht="14.15" hidden="false" customHeight="true" outlineLevel="0" collapsed="false">
      <c r="A342" s="15" t="s">
        <v>623</v>
      </c>
      <c r="B342" s="9" t="str">
        <f aca="false">"Oberneulander Landstraße "&amp;D342</f>
        <v>Oberneulander Landstraße 27</v>
      </c>
      <c r="C342" s="9" t="str">
        <f aca="false">E342&amp;", "&amp;F342&amp;", "&amp;G342</f>
        <v>Martens, Hch., Privatmann</v>
      </c>
      <c r="D342" s="16" t="n">
        <v>27</v>
      </c>
      <c r="E342" s="9" t="s">
        <v>2721</v>
      </c>
      <c r="F342" s="9" t="s">
        <v>754</v>
      </c>
      <c r="G342" s="9" t="s">
        <v>310</v>
      </c>
    </row>
    <row r="343" customFormat="false" ht="14.15" hidden="false" customHeight="true" outlineLevel="0" collapsed="false">
      <c r="A343" s="15" t="s">
        <v>630</v>
      </c>
      <c r="B343" s="9" t="str">
        <f aca="false">"Oberneulander Landstraße "&amp;D343</f>
        <v>Oberneulander Landstraße 29</v>
      </c>
      <c r="C343" s="9" t="str">
        <f aca="false">E343&amp;", "&amp;F343&amp;", "&amp;G343</f>
        <v>Schult, Carl, Hofmeier</v>
      </c>
      <c r="D343" s="16" t="n">
        <v>29</v>
      </c>
      <c r="E343" s="9" t="s">
        <v>2722</v>
      </c>
      <c r="F343" s="9" t="s">
        <v>235</v>
      </c>
      <c r="G343" s="9" t="s">
        <v>183</v>
      </c>
    </row>
    <row r="344" customFormat="false" ht="14.15" hidden="false" customHeight="true" outlineLevel="0" collapsed="false">
      <c r="A344" s="15" t="s">
        <v>634</v>
      </c>
      <c r="B344" s="9" t="str">
        <f aca="false">"Oberneulander Landstraße "&amp;D344</f>
        <v>Oberneulander Landstraße 30</v>
      </c>
      <c r="C344" s="9" t="str">
        <f aca="false">E344&amp;", "&amp;F344&amp;", "&amp;G344</f>
        <v>Behrens, Ed., Landmann</v>
      </c>
      <c r="D344" s="16" t="n">
        <v>30</v>
      </c>
      <c r="E344" s="9" t="s">
        <v>142</v>
      </c>
      <c r="F344" s="9" t="s">
        <v>2720</v>
      </c>
      <c r="G344" s="9" t="s">
        <v>164</v>
      </c>
    </row>
    <row r="345" customFormat="false" ht="14.15" hidden="false" customHeight="true" outlineLevel="0" collapsed="false">
      <c r="A345" s="15" t="s">
        <v>634</v>
      </c>
      <c r="B345" s="9" t="str">
        <f aca="false">"Oberneulander Landstraße "&amp;D345</f>
        <v>Oberneulander Landstraße 30</v>
      </c>
      <c r="C345" s="9" t="str">
        <f aca="false">E345&amp;", "&amp;F345&amp;", "&amp;G345</f>
        <v>Gröffel, A., Hebamme</v>
      </c>
      <c r="D345" s="16" t="n">
        <v>30</v>
      </c>
      <c r="E345" s="9" t="s">
        <v>635</v>
      </c>
      <c r="F345" s="9" t="s">
        <v>256</v>
      </c>
      <c r="G345" s="9" t="s">
        <v>637</v>
      </c>
    </row>
    <row r="346" customFormat="false" ht="14.15" hidden="false" customHeight="true" outlineLevel="0" collapsed="false">
      <c r="A346" s="15" t="s">
        <v>617</v>
      </c>
      <c r="B346" s="9" t="str">
        <f aca="false">"Oberneulander Landstraße "&amp;D346</f>
        <v>Oberneulander Landstraße 31</v>
      </c>
      <c r="C346" s="9" t="str">
        <f aca="false">E346&amp;", "&amp;F346&amp;", "&amp;G346</f>
        <v>Fenker, Chr., Hofmeier</v>
      </c>
      <c r="D346" s="16" t="n">
        <v>31</v>
      </c>
      <c r="E346" s="9" t="s">
        <v>2723</v>
      </c>
      <c r="F346" s="9" t="s">
        <v>242</v>
      </c>
      <c r="G346" s="9" t="s">
        <v>183</v>
      </c>
    </row>
    <row r="347" customFormat="false" ht="14.15" hidden="false" customHeight="true" outlineLevel="0" collapsed="false">
      <c r="A347" s="15" t="s">
        <v>606</v>
      </c>
      <c r="B347" s="9" t="str">
        <f aca="false">"Oberneulander Landstraße "&amp;D347</f>
        <v>Oberneulander Landstraße 33</v>
      </c>
      <c r="C347" s="9" t="s">
        <v>228</v>
      </c>
      <c r="D347" s="16" t="n">
        <v>33</v>
      </c>
      <c r="E347" s="9" t="s">
        <v>604</v>
      </c>
      <c r="F347" s="9" t="s">
        <v>109</v>
      </c>
      <c r="H347" s="9" t="s">
        <v>151</v>
      </c>
    </row>
    <row r="348" customFormat="false" ht="14.15" hidden="false" customHeight="true" outlineLevel="0" collapsed="false">
      <c r="A348" s="15" t="s">
        <v>612</v>
      </c>
      <c r="B348" s="9" t="str">
        <f aca="false">"Oberneulander Landstraße "&amp;D348</f>
        <v>Oberneulander Landstraße 35</v>
      </c>
      <c r="C348" s="9" t="str">
        <f aca="false">E348&amp;", "&amp;F348&amp;", "&amp;G348</f>
        <v>Wemken, Hch., Arbeiter</v>
      </c>
      <c r="D348" s="16" t="n">
        <v>35</v>
      </c>
      <c r="E348" s="9" t="s">
        <v>2724</v>
      </c>
      <c r="F348" s="9" t="s">
        <v>754</v>
      </c>
      <c r="G348" s="9" t="s">
        <v>94</v>
      </c>
    </row>
    <row r="349" customFormat="false" ht="14.15" hidden="false" customHeight="true" outlineLevel="0" collapsed="false">
      <c r="A349" s="15" t="s">
        <v>1930</v>
      </c>
      <c r="B349" s="9" t="str">
        <f aca="false">"Oberneulander Landstraße "&amp;D349</f>
        <v>Oberneulander Landstraße 36</v>
      </c>
      <c r="C349" s="9" t="str">
        <f aca="false">E349</f>
        <v>Schule</v>
      </c>
      <c r="D349" s="16" t="n">
        <v>36</v>
      </c>
      <c r="E349" s="9" t="s">
        <v>592</v>
      </c>
    </row>
    <row r="350" customFormat="false" ht="14.15" hidden="false" customHeight="true" outlineLevel="0" collapsed="false">
      <c r="A350" s="15" t="s">
        <v>600</v>
      </c>
      <c r="B350" s="9" t="str">
        <f aca="false">"Oberneulander Landstraße "&amp;D350</f>
        <v>Oberneulander Landstraße 37</v>
      </c>
      <c r="C350" s="9" t="str">
        <f aca="false">E350&amp;", "&amp;F350&amp;", "&amp;G350&amp;", "&amp;H350</f>
        <v>Holthoff, Fr., Pastor, Kirche</v>
      </c>
      <c r="D350" s="16" t="n">
        <v>37</v>
      </c>
      <c r="E350" s="9" t="s">
        <v>597</v>
      </c>
      <c r="F350" s="9" t="s">
        <v>130</v>
      </c>
      <c r="G350" s="9" t="s">
        <v>2725</v>
      </c>
      <c r="H350" s="9" t="s">
        <v>587</v>
      </c>
    </row>
    <row r="351" customFormat="false" ht="14.15" hidden="false" customHeight="true" outlineLevel="0" collapsed="false">
      <c r="A351" s="15" t="s">
        <v>593</v>
      </c>
      <c r="B351" s="9" t="str">
        <f aca="false">"Oberneulander Landstraße "&amp;D351</f>
        <v>Oberneulander Landstraße 39</v>
      </c>
      <c r="C351" s="9" t="str">
        <f aca="false">E351</f>
        <v>Schule</v>
      </c>
      <c r="D351" s="16" t="n">
        <v>39</v>
      </c>
      <c r="E351" s="9" t="s">
        <v>592</v>
      </c>
    </row>
    <row r="352" customFormat="false" ht="14.15" hidden="false" customHeight="true" outlineLevel="0" collapsed="false">
      <c r="A352" s="15" t="s">
        <v>1930</v>
      </c>
      <c r="B352" s="9" t="str">
        <f aca="false">"Oberneulander Landstraße "&amp;D352</f>
        <v>Oberneulander Landstraße 40</v>
      </c>
      <c r="C352" s="9" t="str">
        <f aca="false">E352&amp;", "&amp;F352&amp;", "&amp;G352</f>
        <v>Müller, Hch., Schulvorsteher</v>
      </c>
      <c r="D352" s="16" t="n">
        <v>40</v>
      </c>
      <c r="E352" s="9" t="s">
        <v>162</v>
      </c>
      <c r="F352" s="9" t="s">
        <v>754</v>
      </c>
      <c r="G352" s="9" t="s">
        <v>2726</v>
      </c>
    </row>
    <row r="353" customFormat="false" ht="14.15" hidden="false" customHeight="true" outlineLevel="0" collapsed="false">
      <c r="A353" s="15" t="s">
        <v>1947</v>
      </c>
      <c r="B353" s="9" t="str">
        <f aca="false">"Oberneulander Landstraße "&amp;D353</f>
        <v>Oberneulander Landstraße 42</v>
      </c>
      <c r="C353" s="9" t="str">
        <f aca="false">E353&amp;", "&amp;F353&amp;", "&amp;G353</f>
        <v>Schultzke, Fr., Sattlermeister</v>
      </c>
      <c r="D353" s="16" t="n">
        <v>42</v>
      </c>
      <c r="E353" s="9" t="s">
        <v>2727</v>
      </c>
      <c r="F353" s="9" t="s">
        <v>130</v>
      </c>
      <c r="G353" s="9" t="s">
        <v>1946</v>
      </c>
    </row>
    <row r="354" customFormat="false" ht="14.15" hidden="false" customHeight="true" outlineLevel="0" collapsed="false">
      <c r="A354" s="15" t="s">
        <v>1947</v>
      </c>
      <c r="B354" s="9" t="str">
        <f aca="false">"Oberneulander Landstraße "&amp;D354</f>
        <v>Oberneulander Landstraße 42</v>
      </c>
      <c r="C354" s="9" t="str">
        <f aca="false">E354&amp;", "&amp;F354&amp;", "&amp;G354</f>
        <v>Winkelmann, Fritz, Altenteiler</v>
      </c>
      <c r="D354" s="16" t="n">
        <v>42</v>
      </c>
      <c r="E354" s="9" t="s">
        <v>2728</v>
      </c>
      <c r="F354" s="9" t="s">
        <v>506</v>
      </c>
      <c r="G354" s="9" t="s">
        <v>2586</v>
      </c>
    </row>
    <row r="355" customFormat="false" ht="14.15" hidden="false" customHeight="true" outlineLevel="0" collapsed="false">
      <c r="A355" s="15" t="s">
        <v>571</v>
      </c>
      <c r="B355" s="9" t="str">
        <f aca="false">"Oberneulander Landstraße "&amp;D355</f>
        <v>Oberneulander Landstraße 43</v>
      </c>
      <c r="C355" s="9" t="str">
        <f aca="false">E355&amp;", "&amp;F355&amp;", "&amp;G355</f>
        <v>Saß, Berthold, Wirt</v>
      </c>
      <c r="D355" s="16" t="n">
        <v>43</v>
      </c>
      <c r="E355" s="9" t="s">
        <v>2729</v>
      </c>
      <c r="F355" s="9" t="s">
        <v>2730</v>
      </c>
      <c r="G355" s="9" t="s">
        <v>217</v>
      </c>
    </row>
    <row r="356" customFormat="false" ht="14.15" hidden="false" customHeight="true" outlineLevel="0" collapsed="false">
      <c r="A356" s="15" t="s">
        <v>583</v>
      </c>
      <c r="B356" s="9" t="str">
        <f aca="false">"Oberneulander Landstraße "&amp;D356</f>
        <v>Oberneulander Landstraße 45</v>
      </c>
      <c r="C356" s="9" t="str">
        <f aca="false">E356&amp;", "&amp;F356&amp;", "&amp;G356</f>
        <v>Meyer, Hinr., Maschinenmeister</v>
      </c>
      <c r="D356" s="16" t="n">
        <v>45</v>
      </c>
      <c r="E356" s="9" t="s">
        <v>241</v>
      </c>
      <c r="F356" s="9" t="s">
        <v>355</v>
      </c>
      <c r="G356" s="9" t="s">
        <v>582</v>
      </c>
    </row>
    <row r="357" customFormat="false" ht="14.15" hidden="false" customHeight="true" outlineLevel="0" collapsed="false">
      <c r="A357" s="15" t="s">
        <v>577</v>
      </c>
      <c r="B357" s="9" t="str">
        <f aca="false">"Oberneulander Landstraße "&amp;D357</f>
        <v>Oberneulander Landstraße 47</v>
      </c>
      <c r="C357" s="9" t="str">
        <f aca="false">E357&amp;", "&amp;F357&amp;", "&amp;G357</f>
        <v>Junge, Joh., Wwe.</v>
      </c>
      <c r="D357" s="16" t="n">
        <v>47</v>
      </c>
      <c r="E357" s="9" t="s">
        <v>576</v>
      </c>
      <c r="F357" s="9" t="s">
        <v>143</v>
      </c>
      <c r="G357" s="9" t="s">
        <v>91</v>
      </c>
    </row>
    <row r="358" customFormat="false" ht="14.15" hidden="false" customHeight="true" outlineLevel="0" collapsed="false">
      <c r="A358" s="15" t="s">
        <v>565</v>
      </c>
      <c r="B358" s="9" t="str">
        <f aca="false">"Oberneulander Landstraße "&amp;D358</f>
        <v>Oberneulander Landstraße 49</v>
      </c>
      <c r="C358" s="9" t="str">
        <f aca="false">E358&amp;", "&amp;F358&amp;", "&amp;G358</f>
        <v>Seekamp, Hch., Landmann</v>
      </c>
      <c r="D358" s="16" t="n">
        <v>49</v>
      </c>
      <c r="E358" s="9" t="s">
        <v>564</v>
      </c>
      <c r="F358" s="9" t="s">
        <v>754</v>
      </c>
      <c r="G358" s="9" t="s">
        <v>164</v>
      </c>
    </row>
    <row r="359" customFormat="false" ht="14.15" hidden="false" customHeight="true" outlineLevel="0" collapsed="false">
      <c r="A359" s="15" t="s">
        <v>2731</v>
      </c>
      <c r="B359" s="9" t="str">
        <f aca="false">"Oberneulander Landstraße "&amp;D359</f>
        <v>Oberneulander Landstraße 50</v>
      </c>
      <c r="C359" s="9" t="str">
        <f aca="false">E359&amp;", "&amp;F359&amp;", "&amp;G359&amp;", "&amp;H359</f>
        <v>Plate, Fr., Wwe., Wirtin</v>
      </c>
      <c r="D359" s="16" t="n">
        <v>50</v>
      </c>
      <c r="E359" s="9" t="s">
        <v>1251</v>
      </c>
      <c r="F359" s="9" t="s">
        <v>130</v>
      </c>
      <c r="G359" s="9" t="s">
        <v>91</v>
      </c>
      <c r="H359" s="9" t="s">
        <v>2711</v>
      </c>
    </row>
    <row r="360" customFormat="false" ht="14.15" hidden="false" customHeight="true" outlineLevel="0" collapsed="false">
      <c r="A360" s="15" t="s">
        <v>553</v>
      </c>
      <c r="B360" s="9" t="str">
        <f aca="false">"Oberneulander Landstraße "&amp;D360</f>
        <v>Oberneulander Landstraße 51</v>
      </c>
      <c r="C360" s="9" t="str">
        <f aca="false">E360&amp;", "&amp;F360&amp;", "&amp;G360</f>
        <v>Binnemann, H., Bahnarbeiter</v>
      </c>
      <c r="D360" s="16" t="n">
        <v>51</v>
      </c>
      <c r="E360" s="9" t="s">
        <v>512</v>
      </c>
      <c r="F360" s="9" t="s">
        <v>109</v>
      </c>
      <c r="G360" s="9" t="s">
        <v>1103</v>
      </c>
    </row>
    <row r="361" customFormat="false" ht="14.15" hidden="false" customHeight="true" outlineLevel="0" collapsed="false">
      <c r="A361" s="15" t="s">
        <v>2731</v>
      </c>
      <c r="B361" s="9" t="str">
        <f aca="false">"Oberneulander Landstraße "&amp;D361</f>
        <v>Oberneulander Landstraße 52</v>
      </c>
      <c r="C361" s="9" t="str">
        <f aca="false">E361&amp;", "&amp;F361&amp;", "&amp;G361</f>
        <v>Plate, Joh., Bäckermeister</v>
      </c>
      <c r="D361" s="16" t="n">
        <v>52</v>
      </c>
      <c r="E361" s="9" t="s">
        <v>1251</v>
      </c>
      <c r="F361" s="9" t="s">
        <v>143</v>
      </c>
      <c r="G361" s="9" t="s">
        <v>2732</v>
      </c>
    </row>
    <row r="362" customFormat="false" ht="14.15" hidden="false" customHeight="true" outlineLevel="0" collapsed="false">
      <c r="A362" s="15" t="s">
        <v>560</v>
      </c>
      <c r="B362" s="9" t="str">
        <f aca="false">"Oberneulander Landstraße "&amp;D362</f>
        <v>Oberneulander Landstraße 53</v>
      </c>
      <c r="C362" s="9" t="str">
        <f aca="false">E362&amp;", "&amp;F362&amp;", "&amp;G362</f>
        <v>Schlawinsky, Fr., Arbeiter</v>
      </c>
      <c r="D362" s="16" t="n">
        <v>53</v>
      </c>
      <c r="E362" s="9" t="s">
        <v>558</v>
      </c>
      <c r="F362" s="9" t="s">
        <v>130</v>
      </c>
      <c r="G362" s="9" t="s">
        <v>94</v>
      </c>
    </row>
    <row r="363" customFormat="false" ht="14.15" hidden="false" customHeight="true" outlineLevel="0" collapsed="false">
      <c r="A363" s="15" t="s">
        <v>560</v>
      </c>
      <c r="B363" s="9" t="str">
        <f aca="false">"Oberneulander Landstraße "&amp;D363</f>
        <v>Oberneulander Landstraße 53</v>
      </c>
      <c r="C363" s="9" t="str">
        <f aca="false">E363&amp;", "&amp;F363&amp;", "&amp;G363</f>
        <v>Schlawinsky, W., Zimmermann</v>
      </c>
      <c r="D363" s="16" t="n">
        <v>53</v>
      </c>
      <c r="E363" s="9" t="s">
        <v>558</v>
      </c>
      <c r="F363" s="9" t="s">
        <v>559</v>
      </c>
      <c r="G363" s="9" t="s">
        <v>137</v>
      </c>
    </row>
    <row r="364" customFormat="false" ht="14.15" hidden="false" customHeight="true" outlineLevel="0" collapsed="false">
      <c r="A364" s="15" t="s">
        <v>2056</v>
      </c>
      <c r="B364" s="9" t="str">
        <f aca="false">"Oberneulander Landstraße "&amp;D364</f>
        <v>Oberneulander Landstraße 54</v>
      </c>
      <c r="C364" s="9" t="str">
        <f aca="false">E364&amp;", "&amp;F364&amp;", "&amp;G364</f>
        <v>Kleist, Dora, Privatiere</v>
      </c>
      <c r="D364" s="16" t="n">
        <v>54</v>
      </c>
      <c r="E364" s="9" t="s">
        <v>2054</v>
      </c>
      <c r="F364" s="9" t="s">
        <v>2733</v>
      </c>
      <c r="G364" s="9" t="s">
        <v>2654</v>
      </c>
    </row>
    <row r="365" customFormat="false" ht="14.15" hidden="false" customHeight="true" outlineLevel="0" collapsed="false">
      <c r="A365" s="15" t="s">
        <v>548</v>
      </c>
      <c r="B365" s="9" t="str">
        <f aca="false">"Oberneulander Landstraße "&amp;D365</f>
        <v>Oberneulander Landstraße 55</v>
      </c>
      <c r="C365" s="9" t="str">
        <f aca="false">E365&amp;", "&amp;F365&amp;", "&amp;G365</f>
        <v>Hilken, Daniel, Kaufmann</v>
      </c>
      <c r="D365" s="16" t="n">
        <v>55</v>
      </c>
      <c r="E365" s="9" t="s">
        <v>262</v>
      </c>
      <c r="F365" s="9" t="s">
        <v>163</v>
      </c>
      <c r="G365" s="9" t="s">
        <v>912</v>
      </c>
    </row>
    <row r="366" customFormat="false" ht="14.15" hidden="false" customHeight="true" outlineLevel="0" collapsed="false">
      <c r="A366" s="15" t="s">
        <v>548</v>
      </c>
      <c r="B366" s="9" t="str">
        <f aca="false">"Oberneulander Landstraße "&amp;D366</f>
        <v>Oberneulander Landstraße 55</v>
      </c>
      <c r="C366" s="9" t="str">
        <f aca="false">E366&amp;", "&amp;F366&amp;", "&amp;G366</f>
        <v>Hilken, Hch., Handlungsgehülfe</v>
      </c>
      <c r="D366" s="16" t="n">
        <v>55</v>
      </c>
      <c r="E366" s="9" t="s">
        <v>262</v>
      </c>
      <c r="F366" s="9" t="s">
        <v>754</v>
      </c>
      <c r="G366" s="9" t="s">
        <v>2688</v>
      </c>
    </row>
    <row r="367" customFormat="false" ht="14.15" hidden="false" customHeight="true" outlineLevel="0" collapsed="false">
      <c r="A367" s="15" t="s">
        <v>2061</v>
      </c>
      <c r="B367" s="9" t="str">
        <f aca="false">"Oberneulander Landstraße "&amp;D367</f>
        <v>Oberneulander Landstraße 58</v>
      </c>
      <c r="C367" s="9" t="str">
        <f aca="false">E367&amp;", "&amp;F367&amp;", "&amp;G367</f>
        <v>Brüning, D., Landmann</v>
      </c>
      <c r="D367" s="16" t="n">
        <v>58</v>
      </c>
      <c r="E367" s="9" t="s">
        <v>517</v>
      </c>
      <c r="F367" s="9" t="s">
        <v>263</v>
      </c>
      <c r="G367" s="9" t="s">
        <v>164</v>
      </c>
    </row>
    <row r="368" customFormat="false" ht="14.15" hidden="false" customHeight="true" outlineLevel="0" collapsed="false">
      <c r="A368" s="15" t="s">
        <v>539</v>
      </c>
      <c r="B368" s="9" t="str">
        <f aca="false">"Oberneulander Landstraße "&amp;D368</f>
        <v>Oberneulander Landstraße 59</v>
      </c>
      <c r="C368" s="9" t="str">
        <f aca="false">E368&amp;", "&amp;F368&amp;", "&amp;G368</f>
        <v>Klüver, Hinr., Landmann</v>
      </c>
      <c r="D368" s="16" t="n">
        <v>59</v>
      </c>
      <c r="E368" s="9" t="s">
        <v>537</v>
      </c>
      <c r="F368" s="9" t="s">
        <v>355</v>
      </c>
      <c r="G368" s="9" t="s">
        <v>164</v>
      </c>
    </row>
    <row r="369" customFormat="false" ht="14.15" hidden="false" customHeight="true" outlineLevel="0" collapsed="false">
      <c r="A369" s="15" t="s">
        <v>531</v>
      </c>
      <c r="B369" s="9" t="str">
        <f aca="false">"Oberneulander Landstraße "&amp;D369</f>
        <v>Oberneulander Landstraße 61</v>
      </c>
      <c r="C369" s="9" t="str">
        <f aca="false">E369&amp;", "&amp;F369&amp;", "&amp;G369</f>
        <v>Friederichs, Herm., Landmann</v>
      </c>
      <c r="D369" s="16" t="n">
        <v>61</v>
      </c>
      <c r="E369" s="9" t="s">
        <v>2734</v>
      </c>
      <c r="F369" s="9" t="s">
        <v>409</v>
      </c>
      <c r="G369" s="9" t="s">
        <v>164</v>
      </c>
    </row>
    <row r="370" customFormat="false" ht="14.15" hidden="false" customHeight="true" outlineLevel="0" collapsed="false">
      <c r="A370" s="15" t="s">
        <v>2075</v>
      </c>
      <c r="B370" s="9" t="str">
        <f aca="false">"Oberneulander Landstraße "&amp;D370</f>
        <v>Oberneulander Landstraße 62</v>
      </c>
      <c r="C370" s="9" t="str">
        <f aca="false">E370&amp;", "&amp;F370&amp;", "&amp;G370</f>
        <v>Mindermann, D., Landmann</v>
      </c>
      <c r="D370" s="16" t="n">
        <v>62</v>
      </c>
      <c r="E370" s="9" t="s">
        <v>2074</v>
      </c>
      <c r="F370" s="9" t="s">
        <v>263</v>
      </c>
      <c r="G370" s="9" t="s">
        <v>164</v>
      </c>
    </row>
    <row r="371" customFormat="false" ht="14.15" hidden="false" customHeight="true" outlineLevel="0" collapsed="false">
      <c r="A371" s="15" t="s">
        <v>2069</v>
      </c>
      <c r="B371" s="9" t="str">
        <f aca="false">"Oberneulander Landstraße "&amp;D371</f>
        <v>Oberneulander Landstraße 64</v>
      </c>
      <c r="C371" s="9" t="str">
        <f aca="false">E371&amp;", "&amp;F371&amp;", "&amp;G371</f>
        <v>Theye, Alex, Kaufmann</v>
      </c>
      <c r="D371" s="16" t="n">
        <v>64</v>
      </c>
      <c r="E371" s="9" t="s">
        <v>2067</v>
      </c>
      <c r="F371" s="9" t="s">
        <v>2068</v>
      </c>
      <c r="G371" s="9" t="s">
        <v>912</v>
      </c>
    </row>
    <row r="372" customFormat="false" ht="14.15" hidden="false" customHeight="true" outlineLevel="0" collapsed="false">
      <c r="A372" s="15" t="s">
        <v>489</v>
      </c>
      <c r="B372" s="9" t="str">
        <f aca="false">"Oberneulander Landstraße "&amp;D372</f>
        <v>Oberneulander Landstraße 65</v>
      </c>
      <c r="C372" s="9" t="s">
        <v>228</v>
      </c>
      <c r="D372" s="16" t="n">
        <v>65</v>
      </c>
      <c r="E372" s="9" t="s">
        <v>488</v>
      </c>
      <c r="F372" s="9" t="s">
        <v>1252</v>
      </c>
      <c r="G372" s="9" t="s">
        <v>91</v>
      </c>
      <c r="H372" s="9" t="s">
        <v>151</v>
      </c>
    </row>
    <row r="373" customFormat="false" ht="14.15" hidden="false" customHeight="true" outlineLevel="0" collapsed="false">
      <c r="A373" s="15" t="s">
        <v>495</v>
      </c>
      <c r="B373" s="9" t="str">
        <f aca="false">"Oberneulander Landstraße "&amp;D373</f>
        <v>Oberneulander Landstraße 67</v>
      </c>
      <c r="C373" s="9" t="str">
        <f aca="false">E373&amp;", "&amp;F373&amp;", "&amp;G373</f>
        <v>Hage, Hch., Hofmeier</v>
      </c>
      <c r="D373" s="16" t="n">
        <v>67</v>
      </c>
      <c r="E373" s="9" t="s">
        <v>494</v>
      </c>
      <c r="F373" s="9" t="s">
        <v>754</v>
      </c>
      <c r="G373" s="9" t="s">
        <v>183</v>
      </c>
    </row>
    <row r="374" customFormat="false" ht="14.15" hidden="false" customHeight="true" outlineLevel="0" collapsed="false">
      <c r="A374" s="15" t="s">
        <v>469</v>
      </c>
      <c r="B374" s="9" t="str">
        <f aca="false">"Oberneulander Landstraße "&amp;D374</f>
        <v>Oberneulander Landstraße 69</v>
      </c>
      <c r="C374" s="9" t="str">
        <f aca="false">E374&amp;", "&amp;F374&amp;", "&amp;G374</f>
        <v>Ebert, H. C., Wirt</v>
      </c>
      <c r="D374" s="16" t="n">
        <v>69</v>
      </c>
      <c r="E374" s="9" t="s">
        <v>468</v>
      </c>
      <c r="F374" s="9" t="s">
        <v>1252</v>
      </c>
      <c r="G374" s="9" t="s">
        <v>217</v>
      </c>
    </row>
    <row r="375" customFormat="false" ht="14.15" hidden="false" customHeight="true" outlineLevel="0" collapsed="false">
      <c r="A375" s="15" t="s">
        <v>2080</v>
      </c>
      <c r="B375" s="9" t="str">
        <f aca="false">"Oberneulander Landstraße "&amp;D375</f>
        <v>Oberneulander Landstraße 70</v>
      </c>
      <c r="C375" s="9" t="str">
        <f aca="false">E375&amp;", "&amp;F375&amp;", "&amp;G375</f>
        <v>Bruns, Hch., Hofmeier</v>
      </c>
      <c r="D375" s="16" t="n">
        <v>70</v>
      </c>
      <c r="E375" s="9" t="s">
        <v>348</v>
      </c>
      <c r="F375" s="9" t="s">
        <v>754</v>
      </c>
      <c r="G375" s="9" t="s">
        <v>183</v>
      </c>
    </row>
    <row r="376" customFormat="false" ht="14.15" hidden="false" customHeight="true" outlineLevel="0" collapsed="false">
      <c r="A376" s="15" t="s">
        <v>2080</v>
      </c>
      <c r="B376" s="9" t="str">
        <f aca="false">"Oberneulander Landstraße "&amp;D376</f>
        <v>Oberneulander Landstraße 70</v>
      </c>
      <c r="C376" s="9" t="str">
        <f aca="false">E376&amp;", "&amp;F376&amp;", "&amp;G376&amp;", "&amp;H376</f>
        <v>Holler, J. H., Wwe., Landgut</v>
      </c>
      <c r="D376" s="16" t="n">
        <v>70</v>
      </c>
      <c r="E376" s="9" t="s">
        <v>2081</v>
      </c>
      <c r="F376" s="9" t="s">
        <v>570</v>
      </c>
      <c r="G376" s="9" t="s">
        <v>91</v>
      </c>
      <c r="H376" s="9" t="s">
        <v>151</v>
      </c>
    </row>
    <row r="377" customFormat="false" ht="14.15" hidden="false" customHeight="true" outlineLevel="0" collapsed="false">
      <c r="A377" s="15" t="s">
        <v>452</v>
      </c>
      <c r="B377" s="9" t="str">
        <f aca="false">"Oberneulander Landstraße "&amp;D377</f>
        <v>Oberneulander Landstraße 73</v>
      </c>
      <c r="C377" s="9" t="str">
        <f aca="false">E377&amp;", "&amp;F377&amp;", "&amp;G377</f>
        <v>Meier, Lür, Landmann</v>
      </c>
      <c r="D377" s="16" t="n">
        <v>73</v>
      </c>
      <c r="E377" s="9" t="s">
        <v>748</v>
      </c>
      <c r="F377" s="9" t="s">
        <v>145</v>
      </c>
      <c r="G377" s="9" t="s">
        <v>164</v>
      </c>
    </row>
    <row r="378" customFormat="false" ht="14.15" hidden="false" customHeight="true" outlineLevel="0" collapsed="false">
      <c r="A378" s="15" t="s">
        <v>464</v>
      </c>
      <c r="B378" s="9" t="str">
        <f aca="false">"Oberneulander Landstraße "&amp;D378</f>
        <v>Oberneulander Landstraße 75</v>
      </c>
      <c r="C378" s="9" t="str">
        <f aca="false">E378&amp;", "&amp;F378&amp;", "&amp;G378</f>
        <v>Wagschal, Carl, Arbeiter</v>
      </c>
      <c r="D378" s="16" t="n">
        <v>75</v>
      </c>
      <c r="E378" s="9" t="s">
        <v>463</v>
      </c>
      <c r="F378" s="9" t="s">
        <v>235</v>
      </c>
      <c r="G378" s="9" t="s">
        <v>94</v>
      </c>
    </row>
    <row r="379" customFormat="false" ht="14.15" hidden="false" customHeight="true" outlineLevel="0" collapsed="false">
      <c r="A379" s="15" t="s">
        <v>464</v>
      </c>
      <c r="B379" s="9" t="str">
        <f aca="false">"Oberneulander Landstraße "&amp;D379</f>
        <v>Oberneulander Landstraße 75</v>
      </c>
      <c r="C379" s="9" t="str">
        <f aca="false">E379&amp;", "&amp;F379&amp;", "&amp;G379</f>
        <v>Wagschal, Carl, Invalide</v>
      </c>
      <c r="D379" s="16" t="n">
        <v>75</v>
      </c>
      <c r="E379" s="9" t="s">
        <v>463</v>
      </c>
      <c r="F379" s="9" t="s">
        <v>235</v>
      </c>
      <c r="G379" s="9" t="s">
        <v>2621</v>
      </c>
    </row>
    <row r="380" customFormat="false" ht="14.15" hidden="false" customHeight="true" outlineLevel="0" collapsed="false">
      <c r="A380" s="15" t="s">
        <v>458</v>
      </c>
      <c r="B380" s="9" t="str">
        <f aca="false">"Oberneulander Landstraße "&amp;D380</f>
        <v>Oberneulander Landstraße 77</v>
      </c>
      <c r="C380" s="9" t="str">
        <f aca="false">E380&amp;", "&amp;F380&amp;", "&amp;G380</f>
        <v>Debbe, Herm., Arbeiter</v>
      </c>
      <c r="D380" s="16" t="n">
        <v>77</v>
      </c>
      <c r="E380" s="9" t="s">
        <v>457</v>
      </c>
      <c r="F380" s="9" t="s">
        <v>409</v>
      </c>
      <c r="G380" s="9" t="s">
        <v>94</v>
      </c>
    </row>
    <row r="381" customFormat="false" ht="14.15" hidden="false" customHeight="true" outlineLevel="0" collapsed="false">
      <c r="A381" s="15" t="s">
        <v>448</v>
      </c>
      <c r="B381" s="9" t="str">
        <f aca="false">"Oberneulander Landstraße "&amp;D381</f>
        <v>Oberneulander Landstraße 79</v>
      </c>
      <c r="C381" s="9" t="str">
        <f aca="false">E381&amp;", "&amp;F381&amp;", "&amp;G381</f>
        <v>Hüneke, D., Landmann</v>
      </c>
      <c r="D381" s="16" t="n">
        <v>79</v>
      </c>
      <c r="E381" s="9" t="s">
        <v>396</v>
      </c>
      <c r="F381" s="9" t="s">
        <v>263</v>
      </c>
      <c r="G381" s="9" t="s">
        <v>164</v>
      </c>
    </row>
    <row r="382" customFormat="false" ht="14.15" hidden="false" customHeight="true" outlineLevel="0" collapsed="false">
      <c r="A382" s="15" t="s">
        <v>437</v>
      </c>
      <c r="B382" s="9" t="str">
        <f aca="false">"Oberneulander Landstraße "&amp;D382</f>
        <v>Oberneulander Landstraße 81</v>
      </c>
      <c r="C382" s="9" t="str">
        <f aca="false">E382&amp;", "&amp;F382&amp;", "&amp;G382</f>
        <v>Bartels, Joh., Arbeiter</v>
      </c>
      <c r="D382" s="16" t="n">
        <v>81</v>
      </c>
      <c r="E382" s="9" t="s">
        <v>85</v>
      </c>
      <c r="F382" s="9" t="s">
        <v>143</v>
      </c>
      <c r="G382" s="9" t="s">
        <v>94</v>
      </c>
    </row>
    <row r="383" customFormat="false" ht="14.15" hidden="false" customHeight="true" outlineLevel="0" collapsed="false">
      <c r="A383" s="15" t="s">
        <v>443</v>
      </c>
      <c r="B383" s="9" t="str">
        <f aca="false">"Oberneulander Landstraße "&amp;D383</f>
        <v>Oberneulander Landstraße 83</v>
      </c>
      <c r="C383" s="9" t="str">
        <f aca="false">E383&amp;", "&amp;F383&amp;", "&amp;G383</f>
        <v>Bösche, Herm., Bahnarbeiter</v>
      </c>
      <c r="D383" s="16" t="n">
        <v>83</v>
      </c>
      <c r="E383" s="9" t="s">
        <v>442</v>
      </c>
      <c r="F383" s="9" t="s">
        <v>409</v>
      </c>
      <c r="G383" s="9" t="s">
        <v>1103</v>
      </c>
    </row>
    <row r="384" customFormat="false" ht="14.15" hidden="false" customHeight="true" outlineLevel="0" collapsed="false">
      <c r="A384" s="15" t="s">
        <v>433</v>
      </c>
      <c r="B384" s="9" t="str">
        <f aca="false">"Oberneulander Landstraße "&amp;D384</f>
        <v>Oberneulander Landstraße 85</v>
      </c>
      <c r="C384" s="9" t="str">
        <f aca="false">E384&amp;", "&amp;F384&amp;", "&amp;G384</f>
        <v>Müllershausen, Joh., Wwe.</v>
      </c>
      <c r="D384" s="16" t="n">
        <v>85</v>
      </c>
      <c r="E384" s="9" t="s">
        <v>2735</v>
      </c>
      <c r="F384" s="9" t="s">
        <v>143</v>
      </c>
      <c r="G384" s="9" t="s">
        <v>91</v>
      </c>
    </row>
    <row r="385" customFormat="false" ht="14.15" hidden="false" customHeight="true" outlineLevel="0" collapsed="false">
      <c r="A385" s="15" t="s">
        <v>433</v>
      </c>
      <c r="B385" s="9" t="str">
        <f aca="false">"Oberneulander Landstraße "&amp;D385</f>
        <v>Oberneulander Landstraße 85</v>
      </c>
      <c r="C385" s="9" t="str">
        <f aca="false">E385&amp;", "&amp;G385</f>
        <v>von Randwyk-Schut, Wwe.</v>
      </c>
      <c r="D385" s="16" t="n">
        <v>85</v>
      </c>
      <c r="E385" s="9" t="s">
        <v>2736</v>
      </c>
      <c r="G385" s="9" t="s">
        <v>91</v>
      </c>
    </row>
    <row r="386" customFormat="false" ht="14.15" hidden="false" customHeight="true" outlineLevel="0" collapsed="false">
      <c r="A386" s="15" t="s">
        <v>427</v>
      </c>
      <c r="B386" s="9" t="str">
        <f aca="false">"Oberneulander Landstraße "&amp;D386</f>
        <v>Oberneulander Landstraße 93</v>
      </c>
      <c r="C386" s="9" t="str">
        <f aca="false">E386&amp;", "&amp;F386</f>
        <v>Junge, D.</v>
      </c>
      <c r="D386" s="16" t="n">
        <v>93</v>
      </c>
      <c r="E386" s="9" t="s">
        <v>576</v>
      </c>
      <c r="F386" s="9" t="s">
        <v>263</v>
      </c>
    </row>
    <row r="387" customFormat="false" ht="14.15" hidden="false" customHeight="true" outlineLevel="0" collapsed="false">
      <c r="A387" s="15" t="s">
        <v>427</v>
      </c>
      <c r="B387" s="9" t="str">
        <f aca="false">"Oberneulander Landstraße "&amp;D387</f>
        <v>Oberneulander Landstraße 93</v>
      </c>
      <c r="C387" s="9" t="str">
        <f aca="false">E387&amp;", "&amp;F387&amp;", "&amp;G387</f>
        <v>Schumacher, Ed., Landmann</v>
      </c>
      <c r="D387" s="16" t="n">
        <v>93</v>
      </c>
      <c r="E387" s="9" t="s">
        <v>215</v>
      </c>
      <c r="F387" s="9" t="s">
        <v>2720</v>
      </c>
      <c r="G387" s="9" t="s">
        <v>164</v>
      </c>
    </row>
    <row r="388" customFormat="false" ht="14.15" hidden="false" customHeight="true" outlineLevel="0" collapsed="false">
      <c r="A388" s="15" t="s">
        <v>2086</v>
      </c>
      <c r="B388" s="9" t="str">
        <f aca="false">"Oberneulander Landstraße "&amp;D388</f>
        <v>Oberneulander Landstraße 94</v>
      </c>
      <c r="C388" s="9" t="str">
        <f aca="false">E388&amp;", "&amp;F388&amp;", "&amp;G388</f>
        <v>Schwerdtfeger, Carl, Arbeiter</v>
      </c>
      <c r="D388" s="16" t="n">
        <v>94</v>
      </c>
      <c r="E388" s="9" t="s">
        <v>2737</v>
      </c>
      <c r="F388" s="9" t="s">
        <v>235</v>
      </c>
      <c r="G388" s="9" t="s">
        <v>94</v>
      </c>
    </row>
    <row r="389" customFormat="false" ht="14.15" hidden="false" customHeight="true" outlineLevel="0" collapsed="false">
      <c r="A389" s="15" t="s">
        <v>421</v>
      </c>
      <c r="B389" s="9" t="str">
        <f aca="false">"Oberneulander Landstraße "&amp;D389</f>
        <v>Oberneulander Landstraße 95</v>
      </c>
      <c r="C389" s="9" t="str">
        <f aca="false">E389&amp;", "&amp;F389&amp;", "&amp;G389</f>
        <v>Geerken, Joh., Landmann</v>
      </c>
      <c r="D389" s="16" t="n">
        <v>95</v>
      </c>
      <c r="E389" s="9" t="s">
        <v>420</v>
      </c>
      <c r="F389" s="9" t="s">
        <v>143</v>
      </c>
      <c r="G389" s="9" t="s">
        <v>164</v>
      </c>
    </row>
    <row r="390" customFormat="false" ht="14.15" hidden="false" customHeight="true" outlineLevel="0" collapsed="false">
      <c r="A390" s="15" t="s">
        <v>421</v>
      </c>
      <c r="B390" s="9" t="str">
        <f aca="false">"Oberneulander Landstraße "&amp;D390</f>
        <v>Oberneulander Landstraße 95</v>
      </c>
      <c r="C390" s="9" t="str">
        <f aca="false">E390&amp;", "&amp;F390&amp;", "&amp;G390</f>
        <v>Tietjen, Joh., Landmann</v>
      </c>
      <c r="D390" s="16" t="n">
        <v>95</v>
      </c>
      <c r="E390" s="9" t="s">
        <v>422</v>
      </c>
      <c r="F390" s="9" t="s">
        <v>143</v>
      </c>
      <c r="G390" s="9" t="s">
        <v>164</v>
      </c>
    </row>
    <row r="391" customFormat="false" ht="14.15" hidden="false" customHeight="true" outlineLevel="0" collapsed="false">
      <c r="A391" s="15" t="s">
        <v>416</v>
      </c>
      <c r="B391" s="9" t="str">
        <f aca="false">"Oberneulander Landstraße "&amp;D391</f>
        <v>Oberneulander Landstraße 97</v>
      </c>
      <c r="C391" s="9" t="str">
        <f aca="false">E391&amp;", "&amp;F391&amp;", "&amp;G391</f>
        <v>Schumacher, Hinr., Landmann</v>
      </c>
      <c r="D391" s="16" t="n">
        <v>97</v>
      </c>
      <c r="E391" s="9" t="s">
        <v>215</v>
      </c>
      <c r="F391" s="9" t="s">
        <v>355</v>
      </c>
      <c r="G391" s="9" t="s">
        <v>164</v>
      </c>
    </row>
    <row r="392" customFormat="false" ht="14.15" hidden="false" customHeight="true" outlineLevel="0" collapsed="false">
      <c r="A392" s="15" t="s">
        <v>2091</v>
      </c>
      <c r="B392" s="9" t="str">
        <f aca="false">"Oberneulander Landstraße "&amp;D392</f>
        <v>Oberneulander Landstraße 98</v>
      </c>
      <c r="C392" s="9" t="str">
        <f aca="false">E392&amp;", "&amp;F392&amp;", "&amp;G392</f>
        <v>Konitzky, Gust., Dr. med., Arzt</v>
      </c>
      <c r="D392" s="16" t="n">
        <v>98</v>
      </c>
      <c r="E392" s="9" t="s">
        <v>2090</v>
      </c>
      <c r="F392" s="9" t="s">
        <v>2738</v>
      </c>
      <c r="G392" s="9" t="s">
        <v>1147</v>
      </c>
      <c r="H392" s="9" t="s">
        <v>151</v>
      </c>
    </row>
    <row r="393" customFormat="false" ht="14.15" hidden="false" customHeight="true" outlineLevel="0" collapsed="false">
      <c r="A393" s="15" t="s">
        <v>2739</v>
      </c>
      <c r="B393" s="9" t="str">
        <f aca="false">"Oberneulander Landstraße "&amp;D393</f>
        <v>Oberneulander Landstraße 100</v>
      </c>
      <c r="C393" s="9" t="str">
        <f aca="false">E393&amp;", "&amp;F393</f>
        <v>Wischhusen, Hinr.</v>
      </c>
      <c r="D393" s="16" t="n">
        <v>100</v>
      </c>
      <c r="E393" s="9" t="s">
        <v>1079</v>
      </c>
      <c r="F393" s="9" t="s">
        <v>355</v>
      </c>
    </row>
    <row r="394" customFormat="false" ht="14.15" hidden="false" customHeight="true" outlineLevel="0" collapsed="false">
      <c r="A394" s="15" t="s">
        <v>410</v>
      </c>
      <c r="B394" s="9" t="str">
        <f aca="false">"Oberneulander Landstraße "&amp;D394</f>
        <v>Oberneulander Landstraße 101</v>
      </c>
      <c r="C394" s="9" t="str">
        <f aca="false">E394&amp;", "&amp;F394&amp;", "&amp;G394</f>
        <v>Bartels, Herm., Landmann</v>
      </c>
      <c r="D394" s="16" t="n">
        <v>101</v>
      </c>
      <c r="E394" s="9" t="s">
        <v>85</v>
      </c>
      <c r="F394" s="9" t="s">
        <v>409</v>
      </c>
      <c r="G394" s="9" t="s">
        <v>164</v>
      </c>
    </row>
    <row r="395" customFormat="false" ht="14.15" hidden="false" customHeight="true" outlineLevel="0" collapsed="false">
      <c r="A395" s="15" t="s">
        <v>2105</v>
      </c>
      <c r="B395" s="9" t="str">
        <f aca="false">"Oberneulander Landstraße "&amp;D395</f>
        <v>Oberneulander Landstraße 102</v>
      </c>
      <c r="C395" s="9" t="str">
        <f aca="false">E395&amp;", "&amp;F395&amp;", "&amp;G395</f>
        <v>Brüning, Hch., Landmann</v>
      </c>
      <c r="D395" s="16" t="n">
        <v>102</v>
      </c>
      <c r="E395" s="9" t="s">
        <v>517</v>
      </c>
      <c r="F395" s="9" t="s">
        <v>754</v>
      </c>
      <c r="G395" s="9" t="s">
        <v>164</v>
      </c>
    </row>
    <row r="396" customFormat="false" ht="14.15" hidden="false" customHeight="true" outlineLevel="0" collapsed="false">
      <c r="A396" s="15" t="s">
        <v>2105</v>
      </c>
      <c r="B396" s="9" t="str">
        <f aca="false">"Oberneulander Landstraße "&amp;D396</f>
        <v>Oberneulander Landstraße 102</v>
      </c>
      <c r="C396" s="9" t="str">
        <f aca="false">E396&amp;", "&amp;F396&amp;", "&amp;G396</f>
        <v>Brüning, Hch., Tischler</v>
      </c>
      <c r="D396" s="16" t="n">
        <v>102</v>
      </c>
      <c r="E396" s="9" t="s">
        <v>517</v>
      </c>
      <c r="F396" s="9" t="s">
        <v>754</v>
      </c>
      <c r="G396" s="9" t="s">
        <v>835</v>
      </c>
    </row>
    <row r="397" customFormat="false" ht="14.15" hidden="false" customHeight="true" outlineLevel="0" collapsed="false">
      <c r="A397" s="15" t="s">
        <v>398</v>
      </c>
      <c r="B397" s="9" t="str">
        <f aca="false">"Oberneulander Landstraße "&amp;D397</f>
        <v>Oberneulander Landstraße 103</v>
      </c>
      <c r="C397" s="9" t="str">
        <f aca="false">E397&amp;", "&amp;F397&amp;", "&amp;G397</f>
        <v>Hüneke, C., Wwe.</v>
      </c>
      <c r="D397" s="16" t="n">
        <v>103</v>
      </c>
      <c r="E397" s="9" t="s">
        <v>396</v>
      </c>
      <c r="F397" s="9" t="s">
        <v>93</v>
      </c>
      <c r="G397" s="9" t="s">
        <v>91</v>
      </c>
    </row>
    <row r="398" customFormat="false" ht="14.15" hidden="false" customHeight="true" outlineLevel="0" collapsed="false">
      <c r="A398" s="15" t="s">
        <v>398</v>
      </c>
      <c r="B398" s="9" t="str">
        <f aca="false">"Oberneulander Landstraße "&amp;D398</f>
        <v>Oberneulander Landstraße 103</v>
      </c>
      <c r="C398" s="9" t="str">
        <f aca="false">E398&amp;", "&amp;F398&amp;", "&amp;G398</f>
        <v>Hüneke, Hch., Postbote</v>
      </c>
      <c r="D398" s="16" t="n">
        <v>103</v>
      </c>
      <c r="E398" s="9" t="s">
        <v>396</v>
      </c>
      <c r="F398" s="9" t="s">
        <v>754</v>
      </c>
      <c r="G398" s="9" t="s">
        <v>2649</v>
      </c>
    </row>
    <row r="399" customFormat="false" ht="14.15" hidden="false" customHeight="true" outlineLevel="0" collapsed="false">
      <c r="A399" s="15" t="s">
        <v>398</v>
      </c>
      <c r="B399" s="9" t="str">
        <f aca="false">"Oberneulander Landstraße "&amp;D399</f>
        <v>Oberneulander Landstraße 103</v>
      </c>
      <c r="C399" s="9" t="str">
        <f aca="false">E399&amp;", "&amp;F399&amp;", "&amp;G399</f>
        <v>Hüneke, Joh., Landmann</v>
      </c>
      <c r="D399" s="16" t="n">
        <v>103</v>
      </c>
      <c r="E399" s="9" t="s">
        <v>396</v>
      </c>
      <c r="F399" s="9" t="s">
        <v>143</v>
      </c>
      <c r="G399" s="9" t="s">
        <v>164</v>
      </c>
    </row>
    <row r="400" customFormat="false" ht="14.15" hidden="false" customHeight="true" outlineLevel="0" collapsed="false">
      <c r="A400" s="15" t="s">
        <v>2739</v>
      </c>
      <c r="B400" s="9" t="str">
        <f aca="false">"Oberneulander Landstraße "&amp;D400</f>
        <v>Oberneulander Landstraße 104</v>
      </c>
      <c r="C400" s="9" t="str">
        <f aca="false">E400&amp;", "&amp;F400&amp;", "&amp;G400</f>
        <v>Grimm, Joh., Wirt</v>
      </c>
      <c r="D400" s="16" t="n">
        <v>104</v>
      </c>
      <c r="E400" s="9" t="s">
        <v>2099</v>
      </c>
      <c r="F400" s="9" t="s">
        <v>143</v>
      </c>
      <c r="G400" s="9" t="s">
        <v>217</v>
      </c>
    </row>
    <row r="401" customFormat="false" ht="14.15" hidden="false" customHeight="true" outlineLevel="0" collapsed="false">
      <c r="A401" s="15" t="s">
        <v>405</v>
      </c>
      <c r="B401" s="9" t="str">
        <f aca="false">"Oberneulander Landstraße "&amp;D401</f>
        <v>Oberneulander Landstraße 107</v>
      </c>
      <c r="C401" s="9" t="str">
        <f aca="false">E401&amp;", "&amp;F401&amp;", "&amp;G401</f>
        <v>Becker, Johs., Krämer</v>
      </c>
      <c r="D401" s="16" t="n">
        <v>107</v>
      </c>
      <c r="E401" s="9" t="s">
        <v>403</v>
      </c>
      <c r="F401" s="9" t="s">
        <v>771</v>
      </c>
      <c r="G401" s="9" t="s">
        <v>1071</v>
      </c>
    </row>
    <row r="402" customFormat="false" ht="14.15" hidden="false" customHeight="true" outlineLevel="0" collapsed="false">
      <c r="A402" s="15" t="s">
        <v>2125</v>
      </c>
      <c r="B402" s="9" t="str">
        <f aca="false">"Oberneulander Landstraße "&amp;D402</f>
        <v>Oberneulander Landstraße 108</v>
      </c>
      <c r="C402" s="9" t="str">
        <f aca="false">E402&amp;", "&amp;F402&amp;", "&amp;G402</f>
        <v>Seeger, A., Schreiber</v>
      </c>
      <c r="D402" s="16" t="n">
        <v>108</v>
      </c>
      <c r="E402" s="9" t="s">
        <v>894</v>
      </c>
      <c r="F402" s="9" t="s">
        <v>256</v>
      </c>
      <c r="G402" s="9" t="s">
        <v>520</v>
      </c>
    </row>
    <row r="403" customFormat="false" ht="14.15" hidden="false" customHeight="true" outlineLevel="0" collapsed="false">
      <c r="A403" s="15" t="s">
        <v>2125</v>
      </c>
      <c r="B403" s="9" t="str">
        <f aca="false">"Oberneulander Landstraße "&amp;D403</f>
        <v>Oberneulander Landstraße 108</v>
      </c>
      <c r="C403" s="9" t="str">
        <f aca="false">E403&amp;", "&amp;F403&amp;", "&amp;G403</f>
        <v>Seeger, Joh., Hofmeier</v>
      </c>
      <c r="D403" s="16" t="n">
        <v>108</v>
      </c>
      <c r="E403" s="9" t="s">
        <v>894</v>
      </c>
      <c r="F403" s="9" t="s">
        <v>143</v>
      </c>
      <c r="G403" s="9" t="s">
        <v>183</v>
      </c>
    </row>
    <row r="404" customFormat="false" ht="14.15" hidden="false" customHeight="true" outlineLevel="0" collapsed="false">
      <c r="A404" s="15" t="s">
        <v>2125</v>
      </c>
      <c r="B404" s="9" t="str">
        <f aca="false">"Oberneulander Landstraße "&amp;D404</f>
        <v>Oberneulander Landstraße 110</v>
      </c>
      <c r="C404" s="9" t="str">
        <f aca="false">E404&amp;", "&amp;F404&amp;", "&amp;G404&amp;", "&amp;H404</f>
        <v>Fritze, R., Wwe., Landgut</v>
      </c>
      <c r="D404" s="16" t="n">
        <v>110</v>
      </c>
      <c r="E404" s="9" t="s">
        <v>2113</v>
      </c>
      <c r="F404" s="9" t="s">
        <v>911</v>
      </c>
      <c r="G404" s="9" t="s">
        <v>91</v>
      </c>
      <c r="H404" s="9" t="s">
        <v>151</v>
      </c>
    </row>
    <row r="405" customFormat="false" ht="14.15" hidden="false" customHeight="true" outlineLevel="0" collapsed="false">
      <c r="A405" s="15" t="s">
        <v>2109</v>
      </c>
      <c r="B405" s="9" t="str">
        <f aca="false">"Oberneulander Landstraße "&amp;D405</f>
        <v>Oberneulander Landstraße 112</v>
      </c>
      <c r="C405" s="9" t="str">
        <f aca="false">E405&amp;", "&amp;F405&amp;", "&amp;G405</f>
        <v>Hilken, Fr., Arbeiter</v>
      </c>
      <c r="D405" s="16" t="n">
        <v>112</v>
      </c>
      <c r="E405" s="9" t="s">
        <v>262</v>
      </c>
      <c r="F405" s="9" t="s">
        <v>130</v>
      </c>
      <c r="G405" s="9" t="s">
        <v>94</v>
      </c>
    </row>
    <row r="406" customFormat="false" ht="14.15" hidden="false" customHeight="true" outlineLevel="0" collapsed="false">
      <c r="A406" s="15" t="s">
        <v>2120</v>
      </c>
      <c r="B406" s="9" t="str">
        <f aca="false">"Oberneulander Landstraße "&amp;D406</f>
        <v>Oberneulander Landstraße 114</v>
      </c>
      <c r="C406" s="9" t="str">
        <f aca="false">E406&amp;", "&amp;F406&amp;", "&amp;G406</f>
        <v>Möhlenbrock, Hch., Gärtner</v>
      </c>
      <c r="D406" s="16" t="n">
        <v>114</v>
      </c>
      <c r="E406" s="9" t="s">
        <v>646</v>
      </c>
      <c r="F406" s="9" t="s">
        <v>754</v>
      </c>
      <c r="G406" s="9" t="s">
        <v>236</v>
      </c>
    </row>
    <row r="407" customFormat="false" ht="14.15" hidden="false" customHeight="true" outlineLevel="0" collapsed="false">
      <c r="A407" s="15" t="s">
        <v>392</v>
      </c>
      <c r="B407" s="9" t="str">
        <f aca="false">"Oberneulander Landstraße "&amp;D407</f>
        <v>Oberneulander Landstraße 115</v>
      </c>
      <c r="C407" s="9" t="str">
        <f aca="false">E407&amp;", "&amp;F407&amp;", "&amp;G407</f>
        <v>Hanenkamp, Herm., Landwirt</v>
      </c>
      <c r="D407" s="16" t="n">
        <v>115</v>
      </c>
      <c r="E407" s="9" t="s">
        <v>2740</v>
      </c>
      <c r="F407" s="9" t="s">
        <v>409</v>
      </c>
      <c r="G407" s="9" t="s">
        <v>124</v>
      </c>
    </row>
    <row r="408" customFormat="false" ht="14.15" hidden="false" customHeight="true" outlineLevel="0" collapsed="false">
      <c r="A408" s="15" t="s">
        <v>2115</v>
      </c>
      <c r="B408" s="9" t="str">
        <f aca="false">"Oberneulander Landstraße "&amp;D408</f>
        <v>Oberneulander Landstraße 116</v>
      </c>
      <c r="C408" s="9" t="str">
        <f aca="false">E408&amp;", "&amp;F408&amp;", "&amp;G408&amp;", "&amp;H408</f>
        <v>Fritze, R., Wwe., Landwirt</v>
      </c>
      <c r="D408" s="16" t="n">
        <v>116</v>
      </c>
      <c r="E408" s="9" t="s">
        <v>2113</v>
      </c>
      <c r="F408" s="9" t="s">
        <v>911</v>
      </c>
      <c r="G408" s="9" t="s">
        <v>91</v>
      </c>
      <c r="H408" s="9" t="s">
        <v>124</v>
      </c>
    </row>
    <row r="409" customFormat="false" ht="14.15" hidden="false" customHeight="true" outlineLevel="0" collapsed="false">
      <c r="A409" s="15" t="s">
        <v>387</v>
      </c>
      <c r="B409" s="9" t="str">
        <f aca="false">"Oberneulander Landstraße "&amp;D409</f>
        <v>Oberneulander Landstraße 117</v>
      </c>
      <c r="C409" s="9" t="str">
        <f aca="false">E409&amp;", "&amp;F409&amp;", "&amp;G409</f>
        <v>Meyerdierks, Gg., Arbeiter</v>
      </c>
      <c r="D409" s="16" t="n">
        <v>117</v>
      </c>
      <c r="E409" s="9" t="s">
        <v>386</v>
      </c>
      <c r="F409" s="9" t="s">
        <v>2595</v>
      </c>
      <c r="G409" s="9" t="s">
        <v>94</v>
      </c>
    </row>
    <row r="410" customFormat="false" ht="14.15" hidden="false" customHeight="true" outlineLevel="0" collapsed="false">
      <c r="A410" s="15" t="s">
        <v>387</v>
      </c>
      <c r="B410" s="9" t="str">
        <f aca="false">"Oberneulander Landstraße "&amp;D410</f>
        <v>Oberneulander Landstraße 117</v>
      </c>
      <c r="C410" s="9" t="str">
        <f aca="false">E410&amp;", "&amp;F410&amp;", "&amp;G410</f>
        <v>Meyerdierks, Hinr., Landwirt</v>
      </c>
      <c r="D410" s="16" t="n">
        <v>117</v>
      </c>
      <c r="E410" s="9" t="s">
        <v>386</v>
      </c>
      <c r="F410" s="9" t="s">
        <v>355</v>
      </c>
      <c r="G410" s="9" t="s">
        <v>124</v>
      </c>
    </row>
    <row r="411" customFormat="false" ht="14.15" hidden="false" customHeight="true" outlineLevel="0" collapsed="false">
      <c r="A411" s="15" t="s">
        <v>374</v>
      </c>
      <c r="B411" s="9" t="str">
        <f aca="false">"Oberneulander Landstraße "&amp;D411</f>
        <v>Oberneulander Landstraße 119</v>
      </c>
      <c r="C411" s="9" t="str">
        <f aca="false">E411&amp;", "&amp;F411&amp;", "&amp;G411</f>
        <v>Boschen, D., Tischler</v>
      </c>
      <c r="D411" s="16" t="n">
        <v>119</v>
      </c>
      <c r="E411" s="9" t="s">
        <v>961</v>
      </c>
      <c r="F411" s="9" t="s">
        <v>263</v>
      </c>
      <c r="G411" s="9" t="s">
        <v>835</v>
      </c>
    </row>
    <row r="412" customFormat="false" ht="14.15" hidden="false" customHeight="true" outlineLevel="0" collapsed="false">
      <c r="A412" s="15" t="s">
        <v>374</v>
      </c>
      <c r="B412" s="9" t="str">
        <f aca="false">"Oberneulander Landstraße "&amp;D412</f>
        <v>Oberneulander Landstraße 119</v>
      </c>
      <c r="C412" s="9" t="str">
        <f aca="false">E412&amp;", "&amp;F412&amp;", "&amp;G412</f>
        <v>Kaars, Berend, Zimmermann</v>
      </c>
      <c r="D412" s="16" t="n">
        <v>119</v>
      </c>
      <c r="E412" s="9" t="s">
        <v>375</v>
      </c>
      <c r="F412" s="9" t="s">
        <v>786</v>
      </c>
      <c r="G412" s="9" t="s">
        <v>137</v>
      </c>
    </row>
    <row r="413" customFormat="false" ht="14.15" hidden="false" customHeight="true" outlineLevel="0" collapsed="false">
      <c r="A413" s="15" t="s">
        <v>374</v>
      </c>
      <c r="B413" s="9" t="str">
        <f aca="false">"Oberneulander Landstraße "&amp;D413</f>
        <v>Oberneulander Landstraße 119</v>
      </c>
      <c r="C413" s="9" t="str">
        <f aca="false">E413&amp;", "&amp;F413&amp;", "&amp;G413</f>
        <v>Rodop, Fr., Lehrer</v>
      </c>
      <c r="D413" s="16" t="n">
        <v>119</v>
      </c>
      <c r="E413" s="9" t="s">
        <v>2741</v>
      </c>
      <c r="F413" s="9" t="s">
        <v>130</v>
      </c>
      <c r="G413" s="9" t="s">
        <v>257</v>
      </c>
    </row>
    <row r="414" customFormat="false" ht="14.15" hidden="false" customHeight="true" outlineLevel="0" collapsed="false">
      <c r="A414" s="15" t="s">
        <v>2131</v>
      </c>
      <c r="B414" s="9" t="str">
        <f aca="false">"Oberneulander Landstraße "&amp;D414</f>
        <v>Oberneulander Landstraße 120</v>
      </c>
      <c r="C414" s="9" t="str">
        <f aca="false">E414&amp;", "&amp;F414&amp;", "&amp;G414</f>
        <v>Heute, Herm., Tischlermeister</v>
      </c>
      <c r="D414" s="16" t="n">
        <v>120</v>
      </c>
      <c r="E414" s="9" t="s">
        <v>2742</v>
      </c>
      <c r="F414" s="9" t="s">
        <v>409</v>
      </c>
      <c r="G414" s="9" t="s">
        <v>1075</v>
      </c>
    </row>
    <row r="415" customFormat="false" ht="14.15" hidden="false" customHeight="true" outlineLevel="0" collapsed="false">
      <c r="A415" s="15" t="s">
        <v>382</v>
      </c>
      <c r="B415" s="9" t="str">
        <f aca="false">"Oberneulander Landstraße "&amp;D415</f>
        <v>Oberneulander Landstraße 121</v>
      </c>
      <c r="C415" s="9" t="str">
        <f aca="false">E415&amp;", "&amp;F415&amp;", "&amp;G415</f>
        <v>Neupert, Carl, Arbeiter</v>
      </c>
      <c r="D415" s="16" t="n">
        <v>121</v>
      </c>
      <c r="E415" s="9" t="s">
        <v>381</v>
      </c>
      <c r="F415" s="9" t="s">
        <v>235</v>
      </c>
      <c r="G415" s="9" t="s">
        <v>94</v>
      </c>
    </row>
    <row r="416" customFormat="false" ht="14.15" hidden="false" customHeight="true" outlineLevel="0" collapsed="false">
      <c r="A416" s="15" t="s">
        <v>2137</v>
      </c>
      <c r="B416" s="9" t="str">
        <f aca="false">"Oberneulander Landstraße "&amp;D416</f>
        <v>Oberneulander Landstraße 122</v>
      </c>
      <c r="C416" s="9" t="str">
        <f aca="false">E416&amp;", "&amp;F416&amp;", "&amp;G416</f>
        <v>Nullmeier, Chr., Arbeiter</v>
      </c>
      <c r="D416" s="16" t="n">
        <v>122</v>
      </c>
      <c r="E416" s="9" t="s">
        <v>2195</v>
      </c>
      <c r="F416" s="9" t="s">
        <v>242</v>
      </c>
      <c r="G416" s="9" t="s">
        <v>94</v>
      </c>
    </row>
    <row r="417" customFormat="false" ht="14.15" hidden="false" customHeight="true" outlineLevel="0" collapsed="false">
      <c r="A417" s="15" t="s">
        <v>369</v>
      </c>
      <c r="B417" s="9" t="str">
        <f aca="false">"Oberneulander Landstraße "&amp;D417</f>
        <v>Oberneulander Landstraße 123</v>
      </c>
      <c r="C417" s="9" t="str">
        <f aca="false">E417&amp;", "&amp;F417&amp;", "&amp;G417</f>
        <v>Ilsemann, Hinr., Landmann</v>
      </c>
      <c r="D417" s="16" t="n">
        <v>123</v>
      </c>
      <c r="E417" s="9" t="s">
        <v>249</v>
      </c>
      <c r="F417" s="9" t="s">
        <v>355</v>
      </c>
      <c r="G417" s="9" t="s">
        <v>164</v>
      </c>
      <c r="H417" s="9" t="s">
        <v>547</v>
      </c>
    </row>
    <row r="418" customFormat="false" ht="14.15" hidden="false" customHeight="true" outlineLevel="0" collapsed="false">
      <c r="A418" s="15" t="s">
        <v>2142</v>
      </c>
      <c r="B418" s="9" t="str">
        <f aca="false">"Oberneulander Landstraße "&amp;D418</f>
        <v>Oberneulander Landstraße 124</v>
      </c>
      <c r="C418" s="9" t="str">
        <f aca="false">E418&amp;", "&amp;F418&amp;", "&amp;H418</f>
        <v>Harves, H. C., Landgut</v>
      </c>
      <c r="D418" s="16" t="n">
        <v>124</v>
      </c>
      <c r="E418" s="9" t="s">
        <v>2743</v>
      </c>
      <c r="F418" s="9" t="s">
        <v>1252</v>
      </c>
      <c r="H418" s="9" t="s">
        <v>151</v>
      </c>
    </row>
    <row r="419" customFormat="false" ht="14.15" hidden="false" customHeight="true" outlineLevel="0" collapsed="false">
      <c r="A419" s="15" t="s">
        <v>362</v>
      </c>
      <c r="B419" s="9" t="str">
        <f aca="false">"Oberneulander Landstraße "&amp;D419</f>
        <v>Oberneulander Landstraße 125</v>
      </c>
      <c r="C419" s="9" t="str">
        <f aca="false">E419&amp;", "&amp;F419&amp;", "&amp;G419</f>
        <v>Geffken, Aug., Maurermeister</v>
      </c>
      <c r="D419" s="16" t="n">
        <v>125</v>
      </c>
      <c r="E419" s="9" t="s">
        <v>360</v>
      </c>
      <c r="F419" s="9" t="s">
        <v>533</v>
      </c>
      <c r="G419" s="9" t="s">
        <v>361</v>
      </c>
    </row>
    <row r="420" customFormat="false" ht="14.15" hidden="false" customHeight="true" outlineLevel="0" collapsed="false">
      <c r="A420" s="15" t="s">
        <v>2148</v>
      </c>
      <c r="B420" s="9" t="str">
        <f aca="false">"Oberneulander Landstraße "&amp;D420</f>
        <v>Oberneulander Landstraße 126</v>
      </c>
      <c r="C420" s="9" t="str">
        <f aca="false">E420&amp;", "&amp;F420&amp;", "&amp;G420</f>
        <v>Petersen, F., Hofmeier</v>
      </c>
      <c r="D420" s="16" t="n">
        <v>126</v>
      </c>
      <c r="E420" s="9" t="s">
        <v>2147</v>
      </c>
      <c r="F420" s="9" t="s">
        <v>116</v>
      </c>
      <c r="G420" s="9" t="s">
        <v>183</v>
      </c>
    </row>
    <row r="421" customFormat="false" ht="14.15" hidden="false" customHeight="true" outlineLevel="0" collapsed="false">
      <c r="A421" s="15" t="s">
        <v>343</v>
      </c>
      <c r="B421" s="9" t="str">
        <f aca="false">"Oberneulander Landstraße "&amp;D421</f>
        <v>Oberneulander Landstraße 127</v>
      </c>
      <c r="C421" s="9" t="str">
        <f aca="false">E421&amp;", "&amp;F421&amp;", "&amp;G421</f>
        <v>Hauschild, D., Bahnwärter</v>
      </c>
      <c r="D421" s="16" t="n">
        <v>127</v>
      </c>
      <c r="E421" s="9" t="s">
        <v>342</v>
      </c>
      <c r="F421" s="9" t="s">
        <v>263</v>
      </c>
      <c r="G421" s="9" t="s">
        <v>1776</v>
      </c>
    </row>
    <row r="422" customFormat="false" ht="14.15" hidden="false" customHeight="true" outlineLevel="0" collapsed="false">
      <c r="A422" s="15" t="s">
        <v>2160</v>
      </c>
      <c r="B422" s="9" t="str">
        <f aca="false">"Oberneulander Landstraße "&amp;D422</f>
        <v>Oberneulander Landstraße 128</v>
      </c>
      <c r="C422" s="9" t="str">
        <f aca="false">E422&amp;", "&amp;F422&amp;", "&amp;G422</f>
        <v>Plümer, H., Arbeiter</v>
      </c>
      <c r="D422" s="16" t="n">
        <v>128</v>
      </c>
      <c r="E422" s="9" t="s">
        <v>1074</v>
      </c>
      <c r="F422" s="9" t="s">
        <v>109</v>
      </c>
      <c r="G422" s="9" t="s">
        <v>94</v>
      </c>
    </row>
    <row r="423" customFormat="false" ht="14.15" hidden="false" customHeight="true" outlineLevel="0" collapsed="false">
      <c r="A423" s="15" t="s">
        <v>356</v>
      </c>
      <c r="B423" s="9" t="str">
        <f aca="false">"Oberneulander Landstraße "&amp;D423</f>
        <v>Oberneulander Landstraße 129</v>
      </c>
      <c r="C423" s="9" t="str">
        <f aca="false">E423&amp;", "&amp;F423&amp;", "&amp;G423</f>
        <v>Blome, H., Arbeiter</v>
      </c>
      <c r="D423" s="16" t="n">
        <v>129</v>
      </c>
      <c r="E423" s="9" t="s">
        <v>354</v>
      </c>
      <c r="F423" s="9" t="s">
        <v>109</v>
      </c>
      <c r="G423" s="9" t="s">
        <v>94</v>
      </c>
    </row>
    <row r="424" customFormat="false" ht="14.15" hidden="false" customHeight="true" outlineLevel="0" collapsed="false">
      <c r="A424" s="15" t="s">
        <v>2160</v>
      </c>
      <c r="B424" s="9" t="str">
        <f aca="false">"Oberneulander Landstraße "&amp;D424</f>
        <v>Oberneulander Landstraße 130</v>
      </c>
      <c r="C424" s="9" t="str">
        <f aca="false">E424&amp;", "&amp;F424&amp;", "&amp;G424</f>
        <v>Hüsing, H., Arbeiter</v>
      </c>
      <c r="D424" s="16" t="n">
        <v>130</v>
      </c>
      <c r="E424" s="9" t="s">
        <v>2159</v>
      </c>
      <c r="F424" s="9" t="s">
        <v>109</v>
      </c>
      <c r="G424" s="9" t="s">
        <v>94</v>
      </c>
    </row>
    <row r="425" customFormat="false" ht="14.15" hidden="false" customHeight="true" outlineLevel="0" collapsed="false">
      <c r="A425" s="15" t="s">
        <v>349</v>
      </c>
      <c r="B425" s="9" t="str">
        <f aca="false">"Oberneulander Landstraße "&amp;D425</f>
        <v>Oberneulander Landstraße 131</v>
      </c>
      <c r="C425" s="9" t="str">
        <f aca="false">E425&amp;", "&amp;F425&amp;", "&amp;G425</f>
        <v>Bruns, Hinr., Arbeiter</v>
      </c>
      <c r="D425" s="16" t="n">
        <v>131</v>
      </c>
      <c r="E425" s="9" t="s">
        <v>348</v>
      </c>
      <c r="F425" s="9" t="s">
        <v>355</v>
      </c>
      <c r="G425" s="9" t="s">
        <v>94</v>
      </c>
    </row>
    <row r="426" customFormat="false" ht="14.15" hidden="false" customHeight="true" outlineLevel="0" collapsed="false">
      <c r="A426" s="15" t="s">
        <v>2154</v>
      </c>
      <c r="B426" s="9" t="str">
        <f aca="false">"Oberneulander Landstraße "&amp;D426</f>
        <v>Oberneulander Landstraße 132</v>
      </c>
      <c r="C426" s="9" t="str">
        <f aca="false">E426&amp;", "&amp;F426&amp;", "&amp;G426</f>
        <v>Schuhmacher, A., Dr.</v>
      </c>
      <c r="D426" s="16" t="n">
        <v>132</v>
      </c>
      <c r="E426" s="9" t="s">
        <v>532</v>
      </c>
      <c r="F426" s="9" t="s">
        <v>256</v>
      </c>
      <c r="G426" s="9" t="s">
        <v>1425</v>
      </c>
    </row>
    <row r="427" customFormat="false" ht="14.15" hidden="false" customHeight="true" outlineLevel="0" collapsed="false">
      <c r="A427" s="15" t="s">
        <v>338</v>
      </c>
      <c r="B427" s="9" t="str">
        <f aca="false">"Oberneulander Landstraße "&amp;D427</f>
        <v>Oberneulander Landstraße 133</v>
      </c>
      <c r="C427" s="9" t="str">
        <f aca="false">E427&amp;", "&amp;F427&amp;", "&amp;G427</f>
        <v>Wille, Gg., Schlachtermeister</v>
      </c>
      <c r="D427" s="16" t="n">
        <v>133</v>
      </c>
      <c r="E427" s="9" t="s">
        <v>336</v>
      </c>
      <c r="F427" s="9" t="s">
        <v>2595</v>
      </c>
      <c r="G427" s="9" t="s">
        <v>2744</v>
      </c>
    </row>
    <row r="428" customFormat="false" ht="14.15" hidden="false" customHeight="true" outlineLevel="0" collapsed="false">
      <c r="A428" s="15" t="s">
        <v>332</v>
      </c>
      <c r="B428" s="9" t="str">
        <f aca="false">"Oberneulander Landstraße "&amp;D428</f>
        <v>Oberneulander Landstraße 135</v>
      </c>
      <c r="C428" s="9" t="str">
        <f aca="false">E428&amp;", "&amp;F428&amp;", "&amp;G428</f>
        <v>Boschen, Fr., </v>
      </c>
      <c r="D428" s="16" t="n">
        <v>135</v>
      </c>
      <c r="E428" s="9" t="s">
        <v>961</v>
      </c>
      <c r="F428" s="9" t="s">
        <v>130</v>
      </c>
    </row>
    <row r="429" customFormat="false" ht="14.15" hidden="false" customHeight="true" outlineLevel="0" collapsed="false">
      <c r="A429" s="15" t="s">
        <v>332</v>
      </c>
      <c r="B429" s="9" t="str">
        <f aca="false">"Oberneulander Landstraße "&amp;D429</f>
        <v>Oberneulander Landstraße 135</v>
      </c>
      <c r="C429" s="9" t="str">
        <f aca="false">E429&amp;", "&amp;F429&amp;", "&amp;G429</f>
        <v>Hildebrand, C., Gärtner</v>
      </c>
      <c r="D429" s="16" t="n">
        <v>135</v>
      </c>
      <c r="E429" s="9" t="s">
        <v>373</v>
      </c>
      <c r="F429" s="9" t="s">
        <v>93</v>
      </c>
      <c r="G429" s="9" t="s">
        <v>236</v>
      </c>
    </row>
    <row r="430" customFormat="false" ht="14.15" hidden="false" customHeight="true" outlineLevel="0" collapsed="false">
      <c r="A430" s="15" t="s">
        <v>332</v>
      </c>
      <c r="B430" s="9" t="str">
        <f aca="false">"Oberneulander Landstraße "&amp;D430</f>
        <v>Oberneulander Landstraße 135</v>
      </c>
      <c r="C430" s="9" t="str">
        <f aca="false">E430&amp;", "&amp;F430&amp;", "&amp;G430</f>
        <v>Hornburg, Fr., Gärtner</v>
      </c>
      <c r="D430" s="16" t="n">
        <v>135</v>
      </c>
      <c r="E430" s="9" t="s">
        <v>330</v>
      </c>
      <c r="F430" s="9" t="s">
        <v>130</v>
      </c>
      <c r="G430" s="9" t="s">
        <v>236</v>
      </c>
    </row>
    <row r="431" customFormat="false" ht="14.15" hidden="false" customHeight="true" outlineLevel="0" collapsed="false">
      <c r="A431" s="15" t="s">
        <v>332</v>
      </c>
      <c r="B431" s="9" t="str">
        <f aca="false">"Oberneulander Landstraße "&amp;D431</f>
        <v>Oberneulander Landstraße 135</v>
      </c>
      <c r="C431" s="9" t="str">
        <f aca="false">E431&amp;", "&amp;F431&amp;", "&amp;G431</f>
        <v>Hornburg, H. W., Landmann</v>
      </c>
      <c r="D431" s="16" t="n">
        <v>135</v>
      </c>
      <c r="E431" s="9" t="s">
        <v>330</v>
      </c>
      <c r="F431" s="9" t="s">
        <v>2200</v>
      </c>
      <c r="G431" s="9" t="s">
        <v>164</v>
      </c>
    </row>
    <row r="432" customFormat="false" ht="14.15" hidden="false" customHeight="true" outlineLevel="0" collapsed="false">
      <c r="A432" s="15" t="s">
        <v>2166</v>
      </c>
      <c r="B432" s="9" t="str">
        <f aca="false">"Oberneulander Landstraße "&amp;D432</f>
        <v>Oberneulander Landstraße 136</v>
      </c>
      <c r="C432" s="9" t="str">
        <f aca="false">E432&amp;", "&amp;F432&amp;", "&amp;G432&amp;", "&amp;H432</f>
        <v>Marwede, J. C. H., Wwe., Landgut</v>
      </c>
      <c r="D432" s="16" t="n">
        <v>136</v>
      </c>
      <c r="E432" s="9" t="s">
        <v>2165</v>
      </c>
      <c r="F432" s="9" t="s">
        <v>2745</v>
      </c>
      <c r="G432" s="9" t="s">
        <v>91</v>
      </c>
      <c r="H432" s="9" t="s">
        <v>151</v>
      </c>
    </row>
    <row r="433" customFormat="false" ht="14.15" hidden="false" customHeight="true" outlineLevel="0" collapsed="false">
      <c r="A433" s="15" t="s">
        <v>2172</v>
      </c>
      <c r="B433" s="9" t="str">
        <f aca="false">"Oberneulander Landstraße "&amp;D433</f>
        <v>Oberneulander Landstraße 138</v>
      </c>
      <c r="C433" s="9" t="str">
        <f aca="false">E433&amp;", "&amp;F433&amp;", "&amp;G433</f>
        <v>Boschen, Cord, Hofmeier</v>
      </c>
      <c r="D433" s="16" t="n">
        <v>138</v>
      </c>
      <c r="E433" s="9" t="s">
        <v>961</v>
      </c>
      <c r="F433" s="9" t="s">
        <v>2171</v>
      </c>
      <c r="G433" s="9" t="s">
        <v>183</v>
      </c>
    </row>
    <row r="434" customFormat="false" ht="14.15" hidden="false" customHeight="true" outlineLevel="0" collapsed="false">
      <c r="A434" s="15" t="s">
        <v>2172</v>
      </c>
      <c r="B434" s="9" t="str">
        <f aca="false">"Oberneulander Landstraße "&amp;D434</f>
        <v>Oberneulander Landstraße 138</v>
      </c>
      <c r="C434" s="9" t="str">
        <f aca="false">E434&amp;", "&amp;F434&amp;", "&amp;G434</f>
        <v>Boschen, M., Handlungsgehülfe</v>
      </c>
      <c r="D434" s="16" t="n">
        <v>138</v>
      </c>
      <c r="E434" s="9" t="s">
        <v>961</v>
      </c>
      <c r="F434" s="9" t="s">
        <v>1829</v>
      </c>
      <c r="G434" s="9" t="s">
        <v>2688</v>
      </c>
    </row>
    <row r="435" customFormat="false" ht="14.15" hidden="false" customHeight="true" outlineLevel="0" collapsed="false">
      <c r="A435" s="15" t="s">
        <v>324</v>
      </c>
      <c r="B435" s="9" t="str">
        <f aca="false">"Oberneulander Landstraße "&amp;D435</f>
        <v>Oberneulander Landstraße 139</v>
      </c>
      <c r="C435" s="9" t="str">
        <f aca="false">E435&amp;", "&amp;F435&amp;", "&amp;G435&amp;"in"</f>
        <v>Beyer, Anna, Arbeiterin</v>
      </c>
      <c r="D435" s="16" t="n">
        <v>139</v>
      </c>
      <c r="E435" s="9" t="s">
        <v>322</v>
      </c>
      <c r="F435" s="9" t="s">
        <v>2630</v>
      </c>
      <c r="G435" s="9" t="s">
        <v>94</v>
      </c>
    </row>
    <row r="436" customFormat="false" ht="14.15" hidden="false" customHeight="true" outlineLevel="0" collapsed="false">
      <c r="A436" s="15" t="s">
        <v>324</v>
      </c>
      <c r="B436" s="9" t="str">
        <f aca="false">"Oberneulander Landstraße "&amp;D436</f>
        <v>Oberneulander Landstraße 139</v>
      </c>
      <c r="C436" s="9" t="str">
        <f aca="false">E436&amp;", "&amp;F436&amp;", "&amp;G436</f>
        <v>Stürken, Fr., Landmann</v>
      </c>
      <c r="D436" s="16" t="n">
        <v>139</v>
      </c>
      <c r="E436" s="9" t="s">
        <v>2705</v>
      </c>
      <c r="F436" s="9" t="s">
        <v>130</v>
      </c>
      <c r="G436" s="9" t="s">
        <v>164</v>
      </c>
    </row>
    <row r="437" customFormat="false" ht="14.15" hidden="false" customHeight="true" outlineLevel="0" collapsed="false">
      <c r="A437" s="15" t="s">
        <v>2184</v>
      </c>
      <c r="B437" s="9" t="str">
        <f aca="false">"Oberneulander Landstraße "&amp;D437</f>
        <v>Oberneulander Landstraße 140</v>
      </c>
      <c r="C437" s="9" t="str">
        <f aca="false">E437&amp;", "&amp;F437&amp;", "&amp;G437</f>
        <v>Osmers, Joh., Arbeiter</v>
      </c>
      <c r="D437" s="16" t="n">
        <v>140</v>
      </c>
      <c r="E437" s="9" t="s">
        <v>303</v>
      </c>
      <c r="F437" s="9" t="s">
        <v>143</v>
      </c>
      <c r="G437" s="9" t="s">
        <v>94</v>
      </c>
    </row>
    <row r="438" customFormat="false" ht="14.15" hidden="false" customHeight="true" outlineLevel="0" collapsed="false">
      <c r="A438" s="15" t="s">
        <v>318</v>
      </c>
      <c r="B438" s="9" t="str">
        <f aca="false">"Oberneulander Landstraße "&amp;D438</f>
        <v>Oberneulander Landstraße 141</v>
      </c>
      <c r="C438" s="9" t="str">
        <f aca="false">E438&amp;", "&amp;F438&amp;", "&amp;G438</f>
        <v>Grimm, Joh., Dachdecker</v>
      </c>
      <c r="D438" s="16" t="n">
        <v>141</v>
      </c>
      <c r="E438" s="9" t="s">
        <v>2099</v>
      </c>
      <c r="F438" s="9" t="s">
        <v>143</v>
      </c>
      <c r="G438" s="9" t="s">
        <v>2746</v>
      </c>
    </row>
    <row r="439" customFormat="false" ht="14.15" hidden="false" customHeight="true" outlineLevel="0" collapsed="false">
      <c r="A439" s="15" t="s">
        <v>318</v>
      </c>
      <c r="B439" s="9" t="str">
        <f aca="false">"Oberneulander Landstraße "&amp;D439</f>
        <v>Oberneulander Landstraße 141</v>
      </c>
      <c r="C439" s="9" t="str">
        <f aca="false">E439&amp;", "&amp;F439&amp;", "&amp;G439</f>
        <v>Reinkelürs, J., Arbeiter</v>
      </c>
      <c r="D439" s="16" t="n">
        <v>141</v>
      </c>
      <c r="E439" s="9" t="s">
        <v>316</v>
      </c>
      <c r="F439" s="9" t="s">
        <v>150</v>
      </c>
      <c r="G439" s="9" t="s">
        <v>94</v>
      </c>
    </row>
    <row r="440" customFormat="false" ht="14.15" hidden="false" customHeight="true" outlineLevel="0" collapsed="false">
      <c r="A440" s="15" t="s">
        <v>2177</v>
      </c>
      <c r="B440" s="9" t="str">
        <f aca="false">"Oberneulander Landstraße "&amp;D440</f>
        <v>Oberneulander Landstraße 142</v>
      </c>
      <c r="C440" s="9" t="str">
        <f aca="false">E440&amp;", "&amp;F440</f>
        <v>Boschen, F. W.</v>
      </c>
      <c r="D440" s="16" t="n">
        <v>142</v>
      </c>
      <c r="E440" s="9" t="s">
        <v>961</v>
      </c>
      <c r="F440" s="9" t="s">
        <v>2570</v>
      </c>
    </row>
    <row r="441" customFormat="false" ht="14.15" hidden="false" customHeight="true" outlineLevel="0" collapsed="false">
      <c r="A441" s="15" t="s">
        <v>2177</v>
      </c>
      <c r="B441" s="9" t="str">
        <f aca="false">"Oberneulander Landstraße "&amp;D441</f>
        <v>Oberneulander Landstraße 142</v>
      </c>
      <c r="C441" s="9" t="str">
        <f aca="false">E441&amp;", "&amp;F441&amp;", "&amp;G441</f>
        <v>Winnenbrock, W., Landmann</v>
      </c>
      <c r="D441" s="16" t="n">
        <v>142</v>
      </c>
      <c r="E441" s="9" t="s">
        <v>2178</v>
      </c>
      <c r="F441" s="9" t="s">
        <v>559</v>
      </c>
      <c r="G441" s="9" t="s">
        <v>164</v>
      </c>
    </row>
    <row r="442" customFormat="false" ht="14.15" hidden="false" customHeight="true" outlineLevel="0" collapsed="false">
      <c r="A442" s="15" t="s">
        <v>311</v>
      </c>
      <c r="B442" s="9" t="str">
        <f aca="false">"Oberneulander Landstraße "&amp;D442</f>
        <v>Oberneulander Landstraße 143</v>
      </c>
      <c r="C442" s="9" t="str">
        <f aca="false">E442&amp;", "&amp;F442&amp;", "&amp;G442</f>
        <v>Stadtlander, Joh., Landmann</v>
      </c>
      <c r="D442" s="16" t="n">
        <v>143</v>
      </c>
      <c r="E442" s="9" t="s">
        <v>2747</v>
      </c>
      <c r="F442" s="9" t="s">
        <v>143</v>
      </c>
      <c r="G442" s="9" t="s">
        <v>164</v>
      </c>
    </row>
    <row r="443" customFormat="false" ht="14.15" hidden="false" customHeight="true" outlineLevel="0" collapsed="false">
      <c r="A443" s="15" t="s">
        <v>311</v>
      </c>
      <c r="B443" s="9" t="str">
        <f aca="false">"Oberneulander Landstraße "&amp;D443</f>
        <v>Oberneulander Landstraße 143</v>
      </c>
      <c r="C443" s="9" t="str">
        <f aca="false">E443&amp;", "&amp;F443&amp;", "&amp;G443</f>
        <v>Stadtlander, Marie, Wwe.</v>
      </c>
      <c r="D443" s="16" t="n">
        <v>143</v>
      </c>
      <c r="E443" s="9" t="s">
        <v>2747</v>
      </c>
      <c r="F443" s="9" t="s">
        <v>2748</v>
      </c>
      <c r="G443" s="9" t="s">
        <v>91</v>
      </c>
    </row>
    <row r="444" customFormat="false" ht="14.15" hidden="false" customHeight="true" outlineLevel="0" collapsed="false">
      <c r="A444" s="15" t="s">
        <v>304</v>
      </c>
      <c r="B444" s="9" t="str">
        <f aca="false">"Oberneulander Landstraße "&amp;D444</f>
        <v>Oberneulander Landstraße 145</v>
      </c>
      <c r="C444" s="9" t="str">
        <f aca="false">E444&amp;", "&amp;F444&amp;", "&amp;G444</f>
        <v>Osmers, Alb., Altenteiler</v>
      </c>
      <c r="D444" s="16" t="n">
        <v>145</v>
      </c>
      <c r="E444" s="9" t="s">
        <v>303</v>
      </c>
      <c r="F444" s="9" t="s">
        <v>841</v>
      </c>
      <c r="G444" s="9" t="s">
        <v>2586</v>
      </c>
    </row>
    <row r="445" customFormat="false" ht="14.15" hidden="false" customHeight="true" outlineLevel="0" collapsed="false">
      <c r="A445" s="15" t="s">
        <v>304</v>
      </c>
      <c r="B445" s="9" t="str">
        <f aca="false">"Oberneulander Landstraße "&amp;D445</f>
        <v>Oberneulander Landstraße 145</v>
      </c>
      <c r="C445" s="9" t="str">
        <f aca="false">E445&amp;", "&amp;F445&amp;", "&amp;G445</f>
        <v>Osmers, Arend, Landmann</v>
      </c>
      <c r="D445" s="16" t="n">
        <v>145</v>
      </c>
      <c r="E445" s="9" t="s">
        <v>303</v>
      </c>
      <c r="F445" s="9" t="s">
        <v>811</v>
      </c>
      <c r="G445" s="9" t="s">
        <v>164</v>
      </c>
    </row>
    <row r="446" customFormat="false" ht="14.15" hidden="false" customHeight="true" outlineLevel="0" collapsed="false">
      <c r="A446" s="15" t="s">
        <v>293</v>
      </c>
      <c r="B446" s="9" t="str">
        <f aca="false">"Oberneulander Landstraße "&amp;D446</f>
        <v>Oberneulander Landstraße 147</v>
      </c>
      <c r="C446" s="9" t="str">
        <f aca="false">E446&amp;", "&amp;F446&amp;", "&amp;G446</f>
        <v>Jürgens, Gg. Hch., Landmann</v>
      </c>
      <c r="D446" s="16" t="n">
        <v>147</v>
      </c>
      <c r="E446" s="9" t="s">
        <v>291</v>
      </c>
      <c r="F446" s="9" t="s">
        <v>2749</v>
      </c>
      <c r="G446" s="9" t="s">
        <v>164</v>
      </c>
    </row>
    <row r="447" customFormat="false" ht="14.15" hidden="false" customHeight="true" outlineLevel="0" collapsed="false">
      <c r="A447" s="15" t="s">
        <v>293</v>
      </c>
      <c r="B447" s="9" t="str">
        <f aca="false">"Oberneulander Landstraße "&amp;D447</f>
        <v>Oberneulander Landstraße 147</v>
      </c>
      <c r="C447" s="9" t="str">
        <f aca="false">E447&amp;", "&amp;F447&amp;", "&amp;G447</f>
        <v>Jürgens, Gg., Wwe.</v>
      </c>
      <c r="D447" s="16" t="n">
        <v>147</v>
      </c>
      <c r="E447" s="9" t="s">
        <v>291</v>
      </c>
      <c r="F447" s="9" t="s">
        <v>2595</v>
      </c>
      <c r="G447" s="9" t="s">
        <v>91</v>
      </c>
    </row>
    <row r="448" customFormat="false" ht="14.15" hidden="false" customHeight="true" outlineLevel="0" collapsed="false">
      <c r="A448" s="15" t="s">
        <v>299</v>
      </c>
      <c r="B448" s="9" t="str">
        <f aca="false">"Oberneulander Landstraße "&amp;D448</f>
        <v>Oberneulander Landstraße 149</v>
      </c>
      <c r="C448" s="9" t="str">
        <f aca="false">E448&amp;", "&amp;F448&amp;", "&amp;G448</f>
        <v>Jürgens, Hinr., Wirt</v>
      </c>
      <c r="D448" s="16" t="n">
        <v>149</v>
      </c>
      <c r="E448" s="9" t="s">
        <v>291</v>
      </c>
      <c r="F448" s="9" t="s">
        <v>355</v>
      </c>
      <c r="G448" s="9" t="s">
        <v>217</v>
      </c>
    </row>
    <row r="449" customFormat="false" ht="14.15" hidden="false" customHeight="true" outlineLevel="0" collapsed="false">
      <c r="A449" s="15" t="s">
        <v>282</v>
      </c>
      <c r="B449" s="9" t="str">
        <f aca="false">"Oberneulander Landstraße "&amp;D449</f>
        <v>Oberneulander Landstraße 151</v>
      </c>
      <c r="C449" s="9" t="s">
        <v>228</v>
      </c>
      <c r="D449" s="16" t="n">
        <v>151</v>
      </c>
      <c r="E449" s="9" t="s">
        <v>280</v>
      </c>
      <c r="H449" s="9" t="s">
        <v>151</v>
      </c>
    </row>
    <row r="450" customFormat="false" ht="14.15" hidden="false" customHeight="true" outlineLevel="0" collapsed="false">
      <c r="A450" s="15" t="s">
        <v>287</v>
      </c>
      <c r="B450" s="9" t="str">
        <f aca="false">"Oberneulander Landstraße "&amp;D450</f>
        <v>Oberneulander Landstraße 153</v>
      </c>
      <c r="C450" s="9" t="str">
        <f aca="false">E450&amp;", "&amp;F450&amp;", "&amp;G450</f>
        <v>Kasten, Chr., Hofmeier</v>
      </c>
      <c r="D450" s="16" t="n">
        <v>153</v>
      </c>
      <c r="E450" s="9" t="s">
        <v>286</v>
      </c>
      <c r="F450" s="9" t="s">
        <v>242</v>
      </c>
      <c r="G450" s="9" t="s">
        <v>183</v>
      </c>
    </row>
    <row r="451" customFormat="false" ht="14.15" hidden="false" customHeight="true" outlineLevel="0" collapsed="false">
      <c r="A451" s="15" t="s">
        <v>270</v>
      </c>
      <c r="B451" s="9" t="str">
        <f aca="false">"Oberneulander Landstraße "&amp;D451</f>
        <v>Oberneulander Landstraße 155</v>
      </c>
      <c r="C451" s="9" t="str">
        <f aca="false">E451&amp;", "&amp;F451&amp;", "&amp;G451&amp;", "&amp;H451</f>
        <v>Aumund, Alb., Landmann, Gemeindevorsteher</v>
      </c>
      <c r="D451" s="16" t="n">
        <v>155</v>
      </c>
      <c r="E451" s="9" t="s">
        <v>268</v>
      </c>
      <c r="F451" s="9" t="s">
        <v>841</v>
      </c>
      <c r="G451" s="9" t="s">
        <v>164</v>
      </c>
      <c r="H451" s="9" t="s">
        <v>1254</v>
      </c>
    </row>
    <row r="452" customFormat="false" ht="14.15" hidden="false" customHeight="true" outlineLevel="0" collapsed="false">
      <c r="A452" s="15" t="s">
        <v>2190</v>
      </c>
      <c r="B452" s="9" t="str">
        <f aca="false">"Oberneulander Landstraße "&amp;D452</f>
        <v>Oberneulander Landstraße 156</v>
      </c>
      <c r="C452" s="9" t="str">
        <f aca="false">E452&amp;", "&amp;F452&amp;", "&amp;G452</f>
        <v>Nixdorf, Ferdin., Gärtner</v>
      </c>
      <c r="D452" s="16" t="n">
        <v>156</v>
      </c>
      <c r="E452" s="9" t="s">
        <v>2189</v>
      </c>
      <c r="F452" s="9" t="s">
        <v>2700</v>
      </c>
      <c r="G452" s="9" t="s">
        <v>236</v>
      </c>
    </row>
    <row r="453" customFormat="false" ht="14.15" hidden="false" customHeight="true" outlineLevel="0" collapsed="false">
      <c r="A453" s="15" t="s">
        <v>276</v>
      </c>
      <c r="B453" s="9" t="str">
        <f aca="false">"Oberneulander Landstraße "&amp;D453</f>
        <v>Oberneulander Landstraße 157</v>
      </c>
      <c r="C453" s="9" t="str">
        <f aca="false">E453&amp;", "&amp;F453&amp;", "&amp;G453</f>
        <v>Meier, Fr., Gärtner</v>
      </c>
      <c r="D453" s="16" t="n">
        <v>157</v>
      </c>
      <c r="E453" s="9" t="s">
        <v>748</v>
      </c>
      <c r="F453" s="9" t="s">
        <v>130</v>
      </c>
      <c r="G453" s="9" t="s">
        <v>236</v>
      </c>
    </row>
    <row r="454" customFormat="false" ht="14.15" hidden="false" customHeight="true" outlineLevel="0" collapsed="false">
      <c r="A454" s="15" t="s">
        <v>258</v>
      </c>
      <c r="B454" s="9" t="str">
        <f aca="false">"Oberneulander Landstraße "&amp;D454</f>
        <v>Oberneulander Landstraße 161</v>
      </c>
      <c r="C454" s="9" t="str">
        <f aca="false">E454&amp;", "&amp;F454&amp;", "&amp;G454</f>
        <v>Dunker, Aug., Lehrer</v>
      </c>
      <c r="D454" s="16" t="n">
        <v>161</v>
      </c>
      <c r="E454" s="9" t="s">
        <v>255</v>
      </c>
      <c r="F454" s="9" t="s">
        <v>533</v>
      </c>
      <c r="G454" s="9" t="s">
        <v>257</v>
      </c>
    </row>
    <row r="455" customFormat="false" ht="14.15" hidden="false" customHeight="true" outlineLevel="0" collapsed="false">
      <c r="A455" s="15" t="s">
        <v>264</v>
      </c>
      <c r="B455" s="9" t="str">
        <f aca="false">"Oberneulander Landstraße "&amp;D455</f>
        <v>Oberneulander Landstraße 161</v>
      </c>
      <c r="C455" s="9" t="str">
        <f aca="false">E455&amp;", "&amp;F455&amp;", "&amp;G455</f>
        <v>Hilken, D., Landmann</v>
      </c>
      <c r="D455" s="16" t="n">
        <v>161</v>
      </c>
      <c r="E455" s="9" t="s">
        <v>262</v>
      </c>
      <c r="F455" s="9" t="s">
        <v>263</v>
      </c>
      <c r="G455" s="9" t="s">
        <v>164</v>
      </c>
    </row>
    <row r="456" customFormat="false" ht="14.15" hidden="false" customHeight="true" outlineLevel="0" collapsed="false">
      <c r="A456" s="15" t="s">
        <v>251</v>
      </c>
      <c r="B456" s="9" t="str">
        <f aca="false">"Oberneulander Landstraße "&amp;D456</f>
        <v>Oberneulander Landstraße 165</v>
      </c>
      <c r="C456" s="9" t="str">
        <f aca="false">E456&amp;", "&amp;F456&amp;", "&amp;G456</f>
        <v>Kelle, Hch., Tischler</v>
      </c>
      <c r="D456" s="16" t="n">
        <v>165</v>
      </c>
      <c r="E456" s="9" t="s">
        <v>2750</v>
      </c>
      <c r="F456" s="9" t="s">
        <v>754</v>
      </c>
      <c r="G456" s="9" t="s">
        <v>835</v>
      </c>
    </row>
    <row r="457" customFormat="false" ht="14.15" hidden="false" customHeight="true" outlineLevel="0" collapsed="false">
      <c r="A457" s="15" t="s">
        <v>251</v>
      </c>
      <c r="B457" s="9" t="str">
        <f aca="false">"Oberneulander Landstraße "&amp;D457</f>
        <v>Oberneulander Landstraße 165</v>
      </c>
      <c r="C457" s="9" t="str">
        <f aca="false">E457&amp;", "&amp;F457&amp;", "&amp;G457&amp;", "&amp;H457</f>
        <v>Windhorst, Aug., Bäcker, Wirt</v>
      </c>
      <c r="D457" s="16" t="n">
        <v>165</v>
      </c>
      <c r="E457" s="9" t="s">
        <v>2751</v>
      </c>
      <c r="F457" s="9" t="s">
        <v>533</v>
      </c>
      <c r="G457" s="9" t="s">
        <v>250</v>
      </c>
      <c r="H457" s="9" t="s">
        <v>217</v>
      </c>
    </row>
    <row r="458" customFormat="false" ht="14.15" hidden="false" customHeight="true" outlineLevel="0" collapsed="false">
      <c r="A458" s="15" t="s">
        <v>2206</v>
      </c>
      <c r="B458" s="9" t="str">
        <f aca="false">"Oberneulander Landstraße "&amp;D458</f>
        <v>Oberneulander Landstraße 166</v>
      </c>
      <c r="C458" s="9" t="str">
        <f aca="false">E458&amp;", "&amp;F458&amp;", "&amp;G458&amp;", "&amp;H458</f>
        <v>Wedemeyer, A., Wwe., Landwirtschaft</v>
      </c>
      <c r="D458" s="16" t="n">
        <v>166</v>
      </c>
      <c r="E458" s="9" t="s">
        <v>2208</v>
      </c>
      <c r="F458" s="9" t="s">
        <v>256</v>
      </c>
      <c r="G458" s="9" t="s">
        <v>91</v>
      </c>
      <c r="H458" s="9" t="s">
        <v>2591</v>
      </c>
    </row>
    <row r="459" customFormat="false" ht="14.15" hidden="false" customHeight="true" outlineLevel="0" collapsed="false">
      <c r="A459" s="15" t="s">
        <v>2206</v>
      </c>
      <c r="B459" s="9" t="str">
        <f aca="false">"Oberneulander Landstraße "&amp;D459</f>
        <v>Oberneulander Landstraße 168</v>
      </c>
      <c r="C459" s="9" t="str">
        <f aca="false">E459&amp;", "&amp;F459&amp;", "&amp;G459</f>
        <v>Heuer, Wilh., Arbeiter</v>
      </c>
      <c r="D459" s="16" t="n">
        <v>168</v>
      </c>
      <c r="E459" s="9" t="s">
        <v>1835</v>
      </c>
      <c r="F459" s="9" t="s">
        <v>216</v>
      </c>
      <c r="G459" s="9" t="s">
        <v>94</v>
      </c>
    </row>
    <row r="460" customFormat="false" ht="14.15" hidden="false" customHeight="true" outlineLevel="0" collapsed="false">
      <c r="A460" s="15" t="s">
        <v>2212</v>
      </c>
      <c r="B460" s="9" t="str">
        <f aca="false">"Oberneulander Landstraße "&amp;D460</f>
        <v>Oberneulander Landstraße 170</v>
      </c>
      <c r="C460" s="9" t="str">
        <f aca="false">E460&amp;", "&amp;F460&amp;", "&amp;G460</f>
        <v>Blome, Herm., Arbeiter</v>
      </c>
      <c r="D460" s="16" t="n">
        <v>170</v>
      </c>
      <c r="E460" s="9" t="s">
        <v>354</v>
      </c>
      <c r="F460" s="9" t="s">
        <v>409</v>
      </c>
      <c r="G460" s="9" t="s">
        <v>94</v>
      </c>
    </row>
    <row r="461" customFormat="false" ht="14.15" hidden="false" customHeight="true" outlineLevel="0" collapsed="false">
      <c r="A461" s="15" t="s">
        <v>2224</v>
      </c>
      <c r="B461" s="9" t="str">
        <f aca="false">"Oberneulander Landstraße "&amp;D461</f>
        <v>Oberneulander Landstraße 172</v>
      </c>
      <c r="C461" s="9" t="str">
        <f aca="false">E461&amp;", "&amp;F461&amp;", "&amp;G461</f>
        <v>Gartelmann, Chr., Schuhmacher</v>
      </c>
      <c r="D461" s="16" t="n">
        <v>172</v>
      </c>
      <c r="E461" s="9" t="s">
        <v>929</v>
      </c>
      <c r="F461" s="9" t="s">
        <v>242</v>
      </c>
      <c r="G461" s="9" t="s">
        <v>532</v>
      </c>
    </row>
    <row r="462" customFormat="false" ht="14.15" hidden="false" customHeight="true" outlineLevel="0" collapsed="false">
      <c r="A462" s="15" t="s">
        <v>244</v>
      </c>
      <c r="B462" s="9" t="str">
        <f aca="false">"Oberneulander Landstraße "&amp;D462</f>
        <v>Oberneulander Landstraße 173</v>
      </c>
      <c r="C462" s="9" t="str">
        <f aca="false">E462&amp;", "&amp;F462&amp;", "&amp;G462</f>
        <v>von Bremen, Lüder, Landmann</v>
      </c>
      <c r="D462" s="16" t="n">
        <v>173</v>
      </c>
      <c r="E462" s="9" t="s">
        <v>245</v>
      </c>
      <c r="F462" s="9" t="s">
        <v>2752</v>
      </c>
      <c r="G462" s="9" t="s">
        <v>164</v>
      </c>
    </row>
    <row r="463" customFormat="false" ht="14.15" hidden="false" customHeight="true" outlineLevel="0" collapsed="false">
      <c r="A463" s="15" t="s">
        <v>2218</v>
      </c>
      <c r="B463" s="9" t="str">
        <f aca="false">"Oberneulander Landstraße "&amp;D463</f>
        <v>Oberneulander Landstraße 174</v>
      </c>
      <c r="C463" s="9" t="str">
        <f aca="false">E463&amp;", "&amp;F463&amp;", "&amp;G463</f>
        <v>Rose, Hinr., Fuhrmann</v>
      </c>
      <c r="D463" s="16" t="n">
        <v>174</v>
      </c>
      <c r="E463" s="9" t="s">
        <v>2216</v>
      </c>
      <c r="F463" s="9" t="s">
        <v>355</v>
      </c>
      <c r="G463" s="9" t="s">
        <v>2217</v>
      </c>
    </row>
    <row r="464" customFormat="false" ht="14.15" hidden="false" customHeight="true" outlineLevel="0" collapsed="false">
      <c r="A464" s="15" t="s">
        <v>2218</v>
      </c>
      <c r="B464" s="9" t="str">
        <f aca="false">"Oberneulander Landstraße "&amp;D464</f>
        <v>Oberneulander Landstraße 174</v>
      </c>
      <c r="C464" s="9" t="str">
        <f aca="false">E464&amp;", "&amp;F464&amp;", "&amp;G464</f>
        <v>Schweers, Herm., Zimmermann</v>
      </c>
      <c r="D464" s="16" t="n">
        <v>174</v>
      </c>
      <c r="E464" s="9" t="s">
        <v>2219</v>
      </c>
      <c r="F464" s="9" t="s">
        <v>409</v>
      </c>
      <c r="G464" s="9" t="s">
        <v>137</v>
      </c>
    </row>
    <row r="465" customFormat="false" ht="14.15" hidden="false" customHeight="true" outlineLevel="0" collapsed="false">
      <c r="A465" s="15" t="s">
        <v>224</v>
      </c>
      <c r="B465" s="9" t="str">
        <f aca="false">"Oberneulander Landstraße "&amp;D465</f>
        <v>Oberneulander Landstraße 175</v>
      </c>
      <c r="C465" s="9" t="s">
        <v>228</v>
      </c>
      <c r="D465" s="16" t="n">
        <v>175</v>
      </c>
      <c r="E465" s="9" t="s">
        <v>222</v>
      </c>
      <c r="F465" s="9" t="s">
        <v>1829</v>
      </c>
      <c r="H465" s="9" t="s">
        <v>151</v>
      </c>
    </row>
    <row r="466" customFormat="false" ht="14.15" hidden="false" customHeight="true" outlineLevel="0" collapsed="false">
      <c r="A466" s="15" t="s">
        <v>237</v>
      </c>
      <c r="B466" s="9" t="str">
        <f aca="false">"Oberneulander Landstraße "&amp;D466</f>
        <v>Oberneulander Landstraße 177</v>
      </c>
      <c r="C466" s="9" t="str">
        <f aca="false">E466&amp;", "&amp;F466&amp;", "&amp;G466</f>
        <v>Schoof, Carl, Hofmeier</v>
      </c>
      <c r="D466" s="16" t="n">
        <v>177</v>
      </c>
      <c r="E466" s="9" t="s">
        <v>234</v>
      </c>
      <c r="F466" s="9" t="s">
        <v>235</v>
      </c>
      <c r="G466" s="9" t="s">
        <v>183</v>
      </c>
    </row>
    <row r="467" customFormat="false" ht="14.15" hidden="false" customHeight="true" outlineLevel="0" collapsed="false">
      <c r="A467" s="15" t="s">
        <v>2228</v>
      </c>
      <c r="B467" s="9" t="str">
        <f aca="false">"Oberneulander Landstraße "&amp;D467</f>
        <v>Oberneulander Landstraße 178</v>
      </c>
      <c r="C467" s="9" t="str">
        <f aca="false">E467&amp;", "&amp;F467&amp;", "&amp;G467</f>
        <v>Blome, Herm., Arbeiter</v>
      </c>
      <c r="D467" s="16" t="n">
        <v>178</v>
      </c>
      <c r="E467" s="9" t="s">
        <v>354</v>
      </c>
      <c r="F467" s="9" t="s">
        <v>409</v>
      </c>
      <c r="G467" s="9" t="s">
        <v>94</v>
      </c>
    </row>
    <row r="468" customFormat="false" ht="14.15" hidden="false" customHeight="true" outlineLevel="0" collapsed="false">
      <c r="A468" s="15" t="s">
        <v>218</v>
      </c>
      <c r="B468" s="9" t="str">
        <f aca="false">"Oberneulander Landstraße "&amp;D468</f>
        <v>Oberneulander Landstraße 179</v>
      </c>
      <c r="C468" s="9" t="str">
        <f aca="false">E468&amp;", "&amp;F468&amp;", "&amp;G468</f>
        <v>Badestein, Walter, Wirt</v>
      </c>
      <c r="D468" s="16" t="n">
        <v>179</v>
      </c>
      <c r="E468" s="9" t="s">
        <v>2753</v>
      </c>
      <c r="F468" s="9" t="s">
        <v>2754</v>
      </c>
      <c r="G468" s="9" t="s">
        <v>217</v>
      </c>
    </row>
    <row r="469" customFormat="false" ht="14.15" hidden="false" customHeight="true" outlineLevel="0" collapsed="false">
      <c r="A469" s="15" t="s">
        <v>2234</v>
      </c>
      <c r="B469" s="9" t="str">
        <f aca="false">"Oberneulander Landstraße "&amp;D469</f>
        <v>Oberneulander Landstraße 182</v>
      </c>
      <c r="C469" s="9" t="str">
        <f aca="false">E469&amp;", "&amp;F469&amp;", "&amp;G469</f>
        <v>Kaemena, G., Arbeiter</v>
      </c>
      <c r="D469" s="16" t="n">
        <v>182</v>
      </c>
      <c r="E469" s="9" t="s">
        <v>122</v>
      </c>
      <c r="F469" s="9" t="s">
        <v>197</v>
      </c>
      <c r="G469" s="9" t="s">
        <v>94</v>
      </c>
    </row>
    <row r="470" customFormat="false" ht="14.15" hidden="false" customHeight="true" outlineLevel="0" collapsed="false">
      <c r="A470" s="15" t="s">
        <v>2234</v>
      </c>
      <c r="B470" s="9" t="str">
        <f aca="false">"Oberneulander Landstraße "&amp;D470</f>
        <v>Oberneulander Landstraße 182</v>
      </c>
      <c r="C470" s="9" t="str">
        <f aca="false">E470&amp;", "&amp;F470&amp;", "&amp;G470</f>
        <v>Kaemena, J., Wwe.</v>
      </c>
      <c r="D470" s="16" t="n">
        <v>182</v>
      </c>
      <c r="E470" s="9" t="s">
        <v>122</v>
      </c>
      <c r="F470" s="9" t="s">
        <v>150</v>
      </c>
      <c r="G470" s="9" t="s">
        <v>91</v>
      </c>
    </row>
    <row r="471" customFormat="false" ht="14.15" hidden="false" customHeight="true" outlineLevel="0" collapsed="false">
      <c r="A471" s="15" t="s">
        <v>211</v>
      </c>
      <c r="B471" s="9" t="str">
        <f aca="false">"Oberneulander Landstraße "&amp;D471</f>
        <v>Oberneulander Landstraße 183</v>
      </c>
      <c r="C471" s="9" t="str">
        <f aca="false">E471&amp;", "&amp;F471&amp;", "&amp;G471</f>
        <v>von Seggern, Gerh., Landmann</v>
      </c>
      <c r="D471" s="16" t="n">
        <v>183</v>
      </c>
      <c r="E471" s="9" t="s">
        <v>209</v>
      </c>
      <c r="F471" s="9" t="s">
        <v>123</v>
      </c>
      <c r="G471" s="9" t="s">
        <v>164</v>
      </c>
    </row>
    <row r="472" customFormat="false" ht="14.15" hidden="false" customHeight="true" outlineLevel="0" collapsed="false">
      <c r="A472" s="15" t="s">
        <v>205</v>
      </c>
      <c r="B472" s="9" t="str">
        <f aca="false">"Oberneulander Landstraße "&amp;D472</f>
        <v>Oberneulander Landstraße 185</v>
      </c>
      <c r="C472" s="9" t="str">
        <f aca="false">E472&amp;", "&amp;F472&amp;", "&amp;G472</f>
        <v>Giesse, Gg., Gärtner</v>
      </c>
      <c r="D472" s="16" t="n">
        <v>185</v>
      </c>
      <c r="E472" s="9" t="s">
        <v>2755</v>
      </c>
      <c r="F472" s="9" t="s">
        <v>2595</v>
      </c>
      <c r="G472" s="9" t="s">
        <v>236</v>
      </c>
    </row>
    <row r="473" customFormat="false" ht="14.15" hidden="false" customHeight="true" outlineLevel="0" collapsed="false">
      <c r="A473" s="15" t="s">
        <v>198</v>
      </c>
      <c r="B473" s="9" t="str">
        <f aca="false">"Oberneulander Landstraße "&amp;D473</f>
        <v>Oberneulander Landstraße 187</v>
      </c>
      <c r="C473" s="9" t="s">
        <v>228</v>
      </c>
      <c r="D473" s="16" t="n">
        <v>187</v>
      </c>
      <c r="E473" s="9" t="s">
        <v>196</v>
      </c>
      <c r="F473" s="9" t="s">
        <v>197</v>
      </c>
      <c r="H473" s="9" t="s">
        <v>151</v>
      </c>
    </row>
    <row r="474" customFormat="false" ht="14.15" hidden="false" customHeight="true" outlineLevel="0" collapsed="false">
      <c r="A474" s="15" t="s">
        <v>190</v>
      </c>
      <c r="B474" s="9" t="str">
        <f aca="false">"Oberneulander Landstraße "&amp;D474</f>
        <v>Oberneulander Landstraße 193</v>
      </c>
      <c r="C474" s="9" t="str">
        <f aca="false">E474&amp;", "&amp;F474&amp;", "&amp;G474</f>
        <v>Kaemena, Hinr., Landmann</v>
      </c>
      <c r="D474" s="16" t="n">
        <v>193</v>
      </c>
      <c r="E474" s="9" t="s">
        <v>122</v>
      </c>
      <c r="F474" s="9" t="s">
        <v>355</v>
      </c>
      <c r="G474" s="9" t="s">
        <v>164</v>
      </c>
    </row>
    <row r="475" customFormat="false" ht="14.15" hidden="false" customHeight="true" outlineLevel="0" collapsed="false">
      <c r="A475" s="15" t="s">
        <v>175</v>
      </c>
      <c r="B475" s="9" t="str">
        <f aca="false">"Oberneulander Landstraße "&amp;D475</f>
        <v>Oberneulander Landstraße 195</v>
      </c>
      <c r="C475" s="9" t="s">
        <v>228</v>
      </c>
      <c r="D475" s="16" t="n">
        <v>195</v>
      </c>
      <c r="E475" s="9" t="s">
        <v>149</v>
      </c>
      <c r="F475" s="9" t="s">
        <v>2756</v>
      </c>
      <c r="H475" s="9" t="s">
        <v>151</v>
      </c>
    </row>
    <row r="476" customFormat="false" ht="14.15" hidden="false" customHeight="true" outlineLevel="0" collapsed="false">
      <c r="A476" s="15" t="s">
        <v>184</v>
      </c>
      <c r="B476" s="9" t="str">
        <f aca="false">"Oberneulander Landstraße "&amp;D476</f>
        <v>Oberneulander Landstraße 197</v>
      </c>
      <c r="C476" s="9" t="str">
        <f aca="false">E476&amp;", "&amp;F476&amp;", "&amp;G476</f>
        <v>Otte, H. F., Gärtner</v>
      </c>
      <c r="D476" s="16" t="n">
        <v>197</v>
      </c>
      <c r="E476" s="9" t="s">
        <v>181</v>
      </c>
      <c r="F476" s="9" t="s">
        <v>2757</v>
      </c>
      <c r="G476" s="9" t="s">
        <v>236</v>
      </c>
    </row>
    <row r="477" customFormat="false" ht="14.15" hidden="false" customHeight="true" outlineLevel="0" collapsed="false">
      <c r="A477" s="15" t="s">
        <v>170</v>
      </c>
      <c r="B477" s="9" t="str">
        <f aca="false">"Oberneulander Landstraße "&amp;D477</f>
        <v>Oberneulander Landstraße 199</v>
      </c>
      <c r="C477" s="9" t="str">
        <f aca="false">E477&amp;", "&amp;F477&amp;", "&amp;G477</f>
        <v>Bollmann, Joh., Bahnarbeiter</v>
      </c>
      <c r="D477" s="16" t="n">
        <v>199</v>
      </c>
      <c r="E477" s="9" t="s">
        <v>135</v>
      </c>
      <c r="F477" s="9" t="s">
        <v>143</v>
      </c>
      <c r="G477" s="9" t="s">
        <v>1103</v>
      </c>
    </row>
    <row r="478" customFormat="false" ht="14.15" hidden="false" customHeight="true" outlineLevel="0" collapsed="false">
      <c r="A478" s="15" t="s">
        <v>165</v>
      </c>
      <c r="B478" s="9" t="str">
        <f aca="false">"Oberneulander Landstraße "&amp;D478</f>
        <v>Oberneulander Landstraße 199</v>
      </c>
      <c r="C478" s="9" t="str">
        <f aca="false">E478&amp;", "&amp;F478&amp;", "&amp;G478</f>
        <v>Müller, Dan., Landmann</v>
      </c>
      <c r="D478" s="16" t="n">
        <v>199</v>
      </c>
      <c r="E478" s="9" t="s">
        <v>162</v>
      </c>
      <c r="F478" s="9" t="s">
        <v>545</v>
      </c>
      <c r="G478" s="9" t="s">
        <v>164</v>
      </c>
    </row>
    <row r="479" customFormat="false" ht="14.15" hidden="false" customHeight="true" outlineLevel="0" collapsed="false">
      <c r="A479" s="15" t="s">
        <v>165</v>
      </c>
      <c r="B479" s="9" t="str">
        <f aca="false">"Oberneulander Landstraße "&amp;D479</f>
        <v>Oberneulander Landstraße 199</v>
      </c>
      <c r="C479" s="9" t="str">
        <f aca="false">E479&amp;", "&amp;F479&amp;", "&amp;G479</f>
        <v>Müller, Hch., Altenteiler</v>
      </c>
      <c r="D479" s="16" t="n">
        <v>199</v>
      </c>
      <c r="E479" s="9" t="s">
        <v>162</v>
      </c>
      <c r="F479" s="9" t="s">
        <v>754</v>
      </c>
      <c r="G479" s="9" t="s">
        <v>2586</v>
      </c>
    </row>
    <row r="480" customFormat="false" ht="14.15" hidden="false" customHeight="true" outlineLevel="0" collapsed="false">
      <c r="A480" s="15" t="s">
        <v>158</v>
      </c>
      <c r="B480" s="9" t="str">
        <f aca="false">"Oberneulander Landstraße "&amp;D480</f>
        <v>Oberneulander Landstraße 201</v>
      </c>
      <c r="C480" s="9" t="str">
        <f aca="false">E480&amp;", "&amp;F480&amp;", "&amp;G480</f>
        <v>Netzsch, Chr., Landmann</v>
      </c>
      <c r="D480" s="16" t="n">
        <v>201</v>
      </c>
      <c r="E480" s="9" t="s">
        <v>156</v>
      </c>
      <c r="F480" s="9" t="s">
        <v>242</v>
      </c>
      <c r="G480" s="9" t="s">
        <v>164</v>
      </c>
    </row>
    <row r="481" customFormat="false" ht="14.15" hidden="false" customHeight="true" outlineLevel="0" collapsed="false">
      <c r="A481" s="15" t="s">
        <v>138</v>
      </c>
      <c r="B481" s="9" t="str">
        <f aca="false">"Oberneulander Landstraße "&amp;D481</f>
        <v>Oberneulander Landstraße 204</v>
      </c>
      <c r="C481" s="9" t="str">
        <f aca="false">E481&amp;", "&amp;F481&amp;", "&amp;G481</f>
        <v>Bollmann, W., Zimmermann</v>
      </c>
      <c r="D481" s="16" t="n">
        <v>204</v>
      </c>
      <c r="E481" s="9" t="s">
        <v>135</v>
      </c>
      <c r="F481" s="9" t="s">
        <v>559</v>
      </c>
      <c r="G481" s="9" t="s">
        <v>137</v>
      </c>
    </row>
    <row r="482" customFormat="false" ht="14.15" hidden="false" customHeight="true" outlineLevel="0" collapsed="false">
      <c r="A482" s="15" t="s">
        <v>117</v>
      </c>
      <c r="B482" s="9" t="str">
        <f aca="false">"Oberneulander Landstraße "&amp;D482</f>
        <v>Oberneulander Landstraße 205</v>
      </c>
      <c r="C482" s="9" t="str">
        <f aca="false">E482&amp;", "&amp;F482&amp;", "&amp;G482</f>
        <v>Budrat, Fr., Arbeiter</v>
      </c>
      <c r="D482" s="16" t="n">
        <v>205</v>
      </c>
      <c r="E482" s="9" t="s">
        <v>115</v>
      </c>
      <c r="F482" s="9" t="s">
        <v>130</v>
      </c>
      <c r="G482" s="9" t="s">
        <v>94</v>
      </c>
    </row>
    <row r="483" customFormat="false" ht="14.15" hidden="false" customHeight="true" outlineLevel="0" collapsed="false">
      <c r="A483" s="15" t="s">
        <v>131</v>
      </c>
      <c r="B483" s="9" t="str">
        <f aca="false">"Oberneulander Landstraße "&amp;D483</f>
        <v>Oberneulander Landstraße 206</v>
      </c>
      <c r="C483" s="9" t="str">
        <f aca="false">E483&amp;", "&amp;F483&amp;", "&amp;G483</f>
        <v>Lürßen, Fr., Arbeiter</v>
      </c>
      <c r="D483" s="16" t="n">
        <v>206</v>
      </c>
      <c r="E483" s="9" t="s">
        <v>129</v>
      </c>
      <c r="F483" s="9" t="s">
        <v>130</v>
      </c>
      <c r="G483" s="9" t="s">
        <v>94</v>
      </c>
    </row>
    <row r="484" customFormat="false" ht="14.15" hidden="false" customHeight="true" outlineLevel="0" collapsed="false">
      <c r="A484" s="15" t="s">
        <v>110</v>
      </c>
      <c r="B484" s="9" t="str">
        <f aca="false">"Oberneulander Landstraße "&amp;D484</f>
        <v>Oberneulander Landstraße 207</v>
      </c>
      <c r="C484" s="9" t="str">
        <f aca="false">E484&amp;", "&amp;F484&amp;", "&amp;G484</f>
        <v>Budrat, Herm., Arbeiter</v>
      </c>
      <c r="D484" s="16" t="n">
        <v>207</v>
      </c>
      <c r="E484" s="9" t="s">
        <v>115</v>
      </c>
      <c r="F484" s="9" t="s">
        <v>409</v>
      </c>
      <c r="G484" s="9" t="s">
        <v>94</v>
      </c>
    </row>
    <row r="485" customFormat="false" ht="14.15" hidden="false" customHeight="true" outlineLevel="0" collapsed="false">
      <c r="A485" s="15" t="s">
        <v>125</v>
      </c>
      <c r="B485" s="9" t="str">
        <f aca="false">"Oberneulander Landstraße "&amp;D485</f>
        <v>Oberneulander Landstraße 208</v>
      </c>
      <c r="C485" s="9" t="str">
        <f aca="false">E485&amp;", "&amp;F485&amp;", "&amp;G485</f>
        <v>Kaemena, Gerh., Landmann</v>
      </c>
      <c r="D485" s="16" t="n">
        <v>208</v>
      </c>
      <c r="E485" s="9" t="s">
        <v>122</v>
      </c>
      <c r="F485" s="9" t="s">
        <v>123</v>
      </c>
      <c r="G485" s="9" t="s">
        <v>164</v>
      </c>
    </row>
    <row r="486" customFormat="false" ht="14.15" hidden="false" customHeight="true" outlineLevel="0" collapsed="false">
      <c r="A486" s="15" t="s">
        <v>125</v>
      </c>
      <c r="B486" s="9" t="str">
        <f aca="false">"Oberneulander Landstraße "&amp;D486</f>
        <v>Oberneulander Landstraße 208</v>
      </c>
      <c r="C486" s="9" t="str">
        <f aca="false">E486&amp;", "&amp;F486&amp;", "&amp;G486</f>
        <v>Kaemena, Herm., Arbeiter</v>
      </c>
      <c r="D486" s="16" t="n">
        <v>208</v>
      </c>
      <c r="E486" s="9" t="s">
        <v>122</v>
      </c>
      <c r="F486" s="9" t="s">
        <v>409</v>
      </c>
      <c r="G486" s="9" t="s">
        <v>94</v>
      </c>
    </row>
    <row r="487" customFormat="false" ht="14.15" hidden="false" customHeight="true" outlineLevel="0" collapsed="false">
      <c r="A487" s="15" t="s">
        <v>125</v>
      </c>
      <c r="B487" s="9" t="str">
        <f aca="false">"Oberneulander Landstraße "&amp;D487</f>
        <v>Oberneulander Landstraße 208</v>
      </c>
      <c r="C487" s="9" t="str">
        <f aca="false">E487&amp;", "&amp;F487&amp;", "&amp;G487</f>
        <v>Kaemena, J. G., Tischler</v>
      </c>
      <c r="D487" s="16" t="n">
        <v>208</v>
      </c>
      <c r="E487" s="9" t="s">
        <v>122</v>
      </c>
      <c r="F487" s="9" t="s">
        <v>2758</v>
      </c>
      <c r="G487" s="9" t="s">
        <v>835</v>
      </c>
    </row>
    <row r="488" customFormat="false" ht="14.15" hidden="false" customHeight="true" outlineLevel="0" collapsed="false">
      <c r="A488" s="15" t="s">
        <v>88</v>
      </c>
      <c r="B488" s="9" t="str">
        <f aca="false">"Oberneulander Landstraße "&amp;D488</f>
        <v>Oberneulander Landstraße 216</v>
      </c>
      <c r="C488" s="9" t="str">
        <f aca="false">E488&amp;", "&amp;F488&amp;", "&amp;G488</f>
        <v>Dassel, A., Zeichenlehrer</v>
      </c>
      <c r="D488" s="16" t="n">
        <v>216</v>
      </c>
      <c r="E488" s="9" t="s">
        <v>2759</v>
      </c>
      <c r="F488" s="9" t="s">
        <v>256</v>
      </c>
      <c r="G488" s="9" t="s">
        <v>2760</v>
      </c>
    </row>
    <row r="489" customFormat="false" ht="14.15" hidden="false" customHeight="true" outlineLevel="0" collapsed="false">
      <c r="A489" s="15" t="s">
        <v>88</v>
      </c>
      <c r="B489" s="9" t="str">
        <f aca="false">"Oberneulander Landstraße "&amp;D489</f>
        <v>Oberneulander Landstraße 216</v>
      </c>
      <c r="C489" s="9" t="str">
        <f aca="false">E489&amp;", "&amp;F489&amp;", "&amp;G489</f>
        <v>Plasmann, A., Arbeiter</v>
      </c>
      <c r="D489" s="16" t="n">
        <v>216</v>
      </c>
      <c r="E489" s="9" t="s">
        <v>2761</v>
      </c>
      <c r="F489" s="9" t="s">
        <v>256</v>
      </c>
      <c r="G489" s="9" t="s">
        <v>94</v>
      </c>
    </row>
    <row r="490" customFormat="false" ht="14.15" hidden="false" customHeight="true" outlineLevel="0" collapsed="false">
      <c r="A490" s="15" t="s">
        <v>88</v>
      </c>
      <c r="B490" s="9" t="str">
        <f aca="false">"Oberneulander Landstraße "&amp;D490</f>
        <v>Oberneulander Landstraße 216</v>
      </c>
      <c r="C490" s="9" t="str">
        <f aca="false">E490&amp;", "&amp;F490&amp;", "&amp;G490&amp;", "&amp;H490</f>
        <v>Pols, E., Wwe., Privatiere</v>
      </c>
      <c r="D490" s="16" t="n">
        <v>216</v>
      </c>
      <c r="E490" s="9" t="s">
        <v>89</v>
      </c>
      <c r="F490" s="9" t="s">
        <v>2583</v>
      </c>
      <c r="G490" s="9" t="s">
        <v>91</v>
      </c>
      <c r="H490" s="9" t="s">
        <v>2654</v>
      </c>
    </row>
    <row r="491" customFormat="false" ht="14.15" hidden="false" customHeight="true" outlineLevel="0" collapsed="false">
      <c r="A491" s="15" t="s">
        <v>88</v>
      </c>
      <c r="B491" s="9" t="str">
        <f aca="false">"Oberneulander Landstraße "&amp;D491</f>
        <v>Oberneulander Landstraße 216</v>
      </c>
      <c r="C491" s="9" t="str">
        <f aca="false">E491&amp;", "&amp;F491&amp;", "&amp;G491</f>
        <v>Woltemath, Joh., Zimmermann</v>
      </c>
      <c r="D491" s="16" t="n">
        <v>216</v>
      </c>
      <c r="E491" s="9" t="s">
        <v>95</v>
      </c>
      <c r="F491" s="9" t="s">
        <v>143</v>
      </c>
      <c r="G491" s="9" t="s">
        <v>137</v>
      </c>
    </row>
    <row r="492" customFormat="false" ht="14.15" hidden="false" customHeight="true" outlineLevel="0" collapsed="false">
      <c r="A492" s="15" t="s">
        <v>88</v>
      </c>
      <c r="B492" s="9" t="str">
        <f aca="false">"Oberneulander Landstraße "&amp;D492</f>
        <v>Oberneulander Landstraße 216</v>
      </c>
      <c r="C492" s="9" t="str">
        <f aca="false">E492&amp;", "&amp;G492</f>
        <v>Woltemath, Wwe.</v>
      </c>
      <c r="D492" s="16" t="n">
        <v>216</v>
      </c>
      <c r="E492" s="9" t="s">
        <v>95</v>
      </c>
      <c r="G492" s="9" t="s">
        <v>91</v>
      </c>
    </row>
    <row r="493" customFormat="false" ht="14.15" hidden="false" customHeight="true" outlineLevel="0" collapsed="false">
      <c r="A493" s="18" t="s">
        <v>1396</v>
      </c>
      <c r="B493" s="9" t="str">
        <f aca="false">"Osterholzer Chaussee "&amp;D493</f>
        <v>Osterholzer Chaussee 36</v>
      </c>
      <c r="C493" s="9" t="str">
        <f aca="false">E493&amp;", "&amp;F493&amp;", "&amp;G493&amp;"in"</f>
        <v>Frese, Gesine, Arbeiterin</v>
      </c>
      <c r="D493" s="16" t="n">
        <v>36</v>
      </c>
      <c r="E493" s="9" t="s">
        <v>883</v>
      </c>
      <c r="F493" s="9" t="s">
        <v>2762</v>
      </c>
      <c r="G493" s="9" t="s">
        <v>94</v>
      </c>
    </row>
    <row r="494" customFormat="false" ht="14.15" hidden="false" customHeight="true" outlineLevel="0" collapsed="false">
      <c r="A494" s="18" t="s">
        <v>1396</v>
      </c>
      <c r="B494" s="9" t="str">
        <f aca="false">"Osterholzer Chaussee "&amp;D494</f>
        <v>Osterholzer Chaussee 36</v>
      </c>
      <c r="C494" s="9" t="str">
        <f aca="false">E494&amp;", "&amp;F494&amp;", "&amp;G494</f>
        <v>Frese, Henr., Plätterin</v>
      </c>
      <c r="D494" s="16" t="n">
        <v>36</v>
      </c>
      <c r="E494" s="9" t="s">
        <v>883</v>
      </c>
      <c r="F494" s="9" t="s">
        <v>2763</v>
      </c>
      <c r="G494" s="9" t="s">
        <v>2764</v>
      </c>
    </row>
    <row r="495" customFormat="false" ht="14.15" hidden="false" customHeight="true" outlineLevel="0" collapsed="false">
      <c r="A495" s="18" t="s">
        <v>1396</v>
      </c>
      <c r="B495" s="9" t="str">
        <f aca="false">"Osterholzer Chaussee "&amp;D495</f>
        <v>Osterholzer Chaussee 36</v>
      </c>
      <c r="C495" s="9" t="str">
        <f aca="false">E495&amp;", "&amp;F495&amp;", "&amp;G495</f>
        <v>Mohrmann, Hinr., Krämer</v>
      </c>
      <c r="D495" s="16" t="n">
        <v>36</v>
      </c>
      <c r="E495" s="9" t="s">
        <v>1395</v>
      </c>
      <c r="F495" s="9" t="s">
        <v>355</v>
      </c>
      <c r="G495" s="9" t="s">
        <v>1071</v>
      </c>
    </row>
    <row r="496" customFormat="false" ht="14.15" hidden="false" customHeight="true" outlineLevel="0" collapsed="false">
      <c r="A496" s="15" t="s">
        <v>1954</v>
      </c>
      <c r="B496" s="9" t="str">
        <f aca="false">"Rockwinkeler Chaussee "&amp;D496</f>
        <v>Rockwinkeler Chaussee 3</v>
      </c>
      <c r="C496" s="9" t="str">
        <f aca="false">E496&amp;", "&amp;F496&amp;", "&amp;G496</f>
        <v>Dannils, K., Wwe.</v>
      </c>
      <c r="D496" s="16" t="n">
        <v>3</v>
      </c>
      <c r="E496" s="9" t="s">
        <v>2765</v>
      </c>
      <c r="F496" s="9" t="s">
        <v>2590</v>
      </c>
      <c r="G496" s="9" t="s">
        <v>91</v>
      </c>
    </row>
    <row r="497" customFormat="false" ht="14.15" hidden="false" customHeight="true" outlineLevel="0" collapsed="false">
      <c r="A497" s="15" t="s">
        <v>1954</v>
      </c>
      <c r="B497" s="9" t="str">
        <f aca="false">"Rockwinkeler Chaussee "&amp;D497</f>
        <v>Rockwinkeler Chaussee 3</v>
      </c>
      <c r="C497" s="9" t="str">
        <f aca="false">E497&amp;", "&amp;F497&amp;", "&amp;G497</f>
        <v>Suhr, Beta, Manufakturgeschäft</v>
      </c>
      <c r="D497" s="16" t="n">
        <v>3</v>
      </c>
      <c r="E497" s="9" t="s">
        <v>1362</v>
      </c>
      <c r="F497" s="9" t="s">
        <v>1955</v>
      </c>
      <c r="G497" s="9" t="s">
        <v>2766</v>
      </c>
    </row>
    <row r="498" customFormat="false" ht="14.15" hidden="false" customHeight="true" outlineLevel="0" collapsed="false">
      <c r="A498" s="15" t="s">
        <v>1966</v>
      </c>
      <c r="B498" s="9" t="str">
        <f aca="false">"Rockwinkeler Chaussee "&amp;D498</f>
        <v>Rockwinkeler Chaussee 11</v>
      </c>
      <c r="C498" s="9" t="str">
        <f aca="false">E498&amp;", "&amp;F498&amp;", "&amp;G498</f>
        <v>Klarmann, Joh., Arbeiter</v>
      </c>
      <c r="D498" s="16" t="n">
        <v>11</v>
      </c>
      <c r="E498" s="9" t="s">
        <v>1965</v>
      </c>
      <c r="F498" s="9" t="s">
        <v>143</v>
      </c>
      <c r="G498" s="9" t="s">
        <v>94</v>
      </c>
    </row>
    <row r="499" customFormat="false" ht="14.15" hidden="false" customHeight="true" outlineLevel="0" collapsed="false">
      <c r="A499" s="15" t="s">
        <v>1960</v>
      </c>
      <c r="B499" s="9" t="str">
        <f aca="false">"Rockwinkeler Chaussee "&amp;D499</f>
        <v>Rockwinkeler Chaussee 13</v>
      </c>
      <c r="C499" s="9" t="str">
        <f aca="false">E499&amp;", "&amp;F499&amp;", "&amp;G499</f>
        <v>Behrens, D., Müller</v>
      </c>
      <c r="D499" s="16" t="n">
        <v>13</v>
      </c>
      <c r="E499" s="9" t="s">
        <v>142</v>
      </c>
      <c r="F499" s="9" t="s">
        <v>263</v>
      </c>
      <c r="G499" s="9" t="s">
        <v>162</v>
      </c>
    </row>
    <row r="500" customFormat="false" ht="14.15" hidden="false" customHeight="true" outlineLevel="0" collapsed="false">
      <c r="A500" s="15" t="s">
        <v>1960</v>
      </c>
      <c r="B500" s="9" t="str">
        <f aca="false">"Rockwinkeler Chaussee "&amp;D500</f>
        <v>Rockwinkeler Chaussee 13</v>
      </c>
      <c r="C500" s="9" t="str">
        <f aca="false">E500&amp;", "&amp;F500&amp;", "&amp;G500</f>
        <v>Behrens, Herm., Landmann</v>
      </c>
      <c r="D500" s="16" t="n">
        <v>13</v>
      </c>
      <c r="E500" s="9" t="s">
        <v>142</v>
      </c>
      <c r="F500" s="9" t="s">
        <v>409</v>
      </c>
      <c r="G500" s="9" t="s">
        <v>164</v>
      </c>
    </row>
    <row r="501" customFormat="false" ht="14.15" hidden="false" customHeight="true" outlineLevel="0" collapsed="false">
      <c r="A501" s="15" t="s">
        <v>2042</v>
      </c>
      <c r="B501" s="9" t="str">
        <f aca="false">"Rockwinkeler Chaussee "&amp;D501</f>
        <v>Rockwinkeler Chaussee 15</v>
      </c>
      <c r="C501" s="9" t="s">
        <v>228</v>
      </c>
      <c r="D501" s="16" t="n">
        <v>15</v>
      </c>
      <c r="E501" s="9" t="s">
        <v>122</v>
      </c>
      <c r="F501" s="9" t="s">
        <v>143</v>
      </c>
      <c r="G501" s="9" t="s">
        <v>91</v>
      </c>
      <c r="H501" s="9" t="s">
        <v>1111</v>
      </c>
    </row>
    <row r="502" customFormat="false" ht="14.15" hidden="false" customHeight="true" outlineLevel="0" collapsed="false">
      <c r="A502" s="15" t="s">
        <v>1972</v>
      </c>
      <c r="B502" s="9" t="str">
        <f aca="false">"Rockwinkeler Chaussee "&amp;D502</f>
        <v>Rockwinkeler Chaussee 17</v>
      </c>
      <c r="C502" s="9" t="str">
        <f aca="false">E502&amp;", "&amp;F502&amp;", "&amp;G502</f>
        <v>Röhrs, Berthold, Lehrer</v>
      </c>
      <c r="D502" s="16" t="n">
        <v>17</v>
      </c>
      <c r="E502" s="9" t="s">
        <v>1970</v>
      </c>
      <c r="F502" s="9" t="s">
        <v>2730</v>
      </c>
      <c r="G502" s="9" t="s">
        <v>257</v>
      </c>
    </row>
    <row r="503" customFormat="false" ht="14.15" hidden="false" customHeight="true" outlineLevel="0" collapsed="false">
      <c r="A503" s="15" t="s">
        <v>1972</v>
      </c>
      <c r="B503" s="9" t="str">
        <f aca="false">"Rockwinkeler Chaussee "&amp;D503</f>
        <v>Rockwinkeler Chaussee 17</v>
      </c>
      <c r="C503" s="9" t="str">
        <f aca="false">E503&amp;", "&amp;F503&amp;", "&amp;G503</f>
        <v>Wagschal, Jac., Stellmacher</v>
      </c>
      <c r="D503" s="16" t="n">
        <v>17</v>
      </c>
      <c r="E503" s="9" t="s">
        <v>463</v>
      </c>
      <c r="F503" s="9" t="s">
        <v>2716</v>
      </c>
      <c r="G503" s="9" t="s">
        <v>1342</v>
      </c>
    </row>
    <row r="504" customFormat="false" ht="14.15" hidden="false" customHeight="true" outlineLevel="0" collapsed="false">
      <c r="A504" s="15" t="s">
        <v>1981</v>
      </c>
      <c r="B504" s="9" t="str">
        <f aca="false">"Rockwinkeler Chaussee "&amp;D504</f>
        <v>Rockwinkeler Chaussee 18</v>
      </c>
      <c r="C504" s="9" t="str">
        <f aca="false">E504&amp;", "&amp;F504&amp;", "&amp;G504</f>
        <v>Hibbeler, Gerd, Monteur</v>
      </c>
      <c r="D504" s="16" t="n">
        <v>18</v>
      </c>
      <c r="E504" s="9" t="s">
        <v>1979</v>
      </c>
      <c r="F504" s="9" t="s">
        <v>2767</v>
      </c>
      <c r="G504" s="9" t="s">
        <v>1980</v>
      </c>
    </row>
    <row r="505" customFormat="false" ht="14.15" hidden="false" customHeight="true" outlineLevel="0" collapsed="false">
      <c r="A505" s="15" t="s">
        <v>1981</v>
      </c>
      <c r="B505" s="9" t="str">
        <f aca="false">"Rockwinkeler Chaussee "&amp;D505</f>
        <v>Rockwinkeler Chaussee 18</v>
      </c>
      <c r="C505" s="9" t="str">
        <f aca="false">E505&amp;", "&amp;F505&amp;", "&amp;G505</f>
        <v>Meißner, Hch., Handlungsgehülfe</v>
      </c>
      <c r="D505" s="16" t="n">
        <v>18</v>
      </c>
      <c r="E505" s="9" t="s">
        <v>2768</v>
      </c>
      <c r="F505" s="9" t="s">
        <v>754</v>
      </c>
      <c r="G505" s="9" t="s">
        <v>2688</v>
      </c>
    </row>
    <row r="506" customFormat="false" ht="14.15" hidden="false" customHeight="true" outlineLevel="0" collapsed="false">
      <c r="A506" s="15" t="s">
        <v>2019</v>
      </c>
      <c r="B506" s="9" t="str">
        <f aca="false">"Rockwinkeler Chaussee "&amp;D506</f>
        <v>Rockwinkeler Chaussee 19</v>
      </c>
      <c r="C506" s="9" t="str">
        <f aca="false">E506&amp;", "&amp;F506&amp;", "&amp;G506</f>
        <v>Backhoff, Joh., Apotheker</v>
      </c>
      <c r="D506" s="16" t="n">
        <v>19</v>
      </c>
      <c r="E506" s="9" t="s">
        <v>2016</v>
      </c>
      <c r="F506" s="9" t="s">
        <v>143</v>
      </c>
      <c r="G506" s="9" t="s">
        <v>2018</v>
      </c>
    </row>
    <row r="507" customFormat="false" ht="14.15" hidden="false" customHeight="true" outlineLevel="0" collapsed="false">
      <c r="A507" s="15" t="s">
        <v>2019</v>
      </c>
      <c r="B507" s="9" t="str">
        <f aca="false">"Rockwinkeler Chaussee "&amp;D507</f>
        <v>Rockwinkeler Chaussee 19</v>
      </c>
      <c r="C507" s="9" t="str">
        <f aca="false">E507&amp;" "&amp;F507&amp;", "&amp;G507</f>
        <v>Schwester Clara, Gemeindeschwester</v>
      </c>
      <c r="D507" s="16" t="n">
        <v>19</v>
      </c>
      <c r="E507" s="9" t="s">
        <v>2769</v>
      </c>
      <c r="F507" s="9" t="s">
        <v>2770</v>
      </c>
      <c r="G507" s="9" t="s">
        <v>2771</v>
      </c>
    </row>
    <row r="508" customFormat="false" ht="14.15" hidden="false" customHeight="true" outlineLevel="0" collapsed="false">
      <c r="A508" s="15" t="s">
        <v>1987</v>
      </c>
      <c r="B508" s="9" t="str">
        <f aca="false">"Rockwinkeler Chaussee "&amp;D508</f>
        <v>Rockwinkeler Chaussee 20</v>
      </c>
      <c r="C508" s="9" t="str">
        <f aca="false">E508&amp;", "&amp;F508&amp;", "&amp;G508</f>
        <v>Junge, Fr., Handlungsgehülfe</v>
      </c>
      <c r="D508" s="16" t="n">
        <v>20</v>
      </c>
      <c r="E508" s="9" t="s">
        <v>576</v>
      </c>
      <c r="F508" s="9" t="s">
        <v>130</v>
      </c>
      <c r="G508" s="9" t="s">
        <v>2688</v>
      </c>
    </row>
    <row r="509" customFormat="false" ht="14.15" hidden="false" customHeight="true" outlineLevel="0" collapsed="false">
      <c r="A509" s="15" t="s">
        <v>2026</v>
      </c>
      <c r="B509" s="9" t="str">
        <f aca="false">"Rockwinkeler Chaussee "&amp;D509</f>
        <v>Rockwinkeler Chaussee 21</v>
      </c>
      <c r="C509" s="9" t="str">
        <f aca="false">E509&amp;", "&amp;F509&amp;", "&amp;G509</f>
        <v>Haering, Hans, Architekt</v>
      </c>
      <c r="D509" s="16" t="n">
        <v>21</v>
      </c>
      <c r="E509" s="9" t="s">
        <v>2024</v>
      </c>
      <c r="F509" s="9" t="s">
        <v>2772</v>
      </c>
      <c r="G509" s="9" t="s">
        <v>2025</v>
      </c>
    </row>
    <row r="510" customFormat="false" ht="14.15" hidden="false" customHeight="true" outlineLevel="0" collapsed="false">
      <c r="A510" s="15" t="s">
        <v>1993</v>
      </c>
      <c r="B510" s="9" t="str">
        <f aca="false">"Rockwinkeler Chaussee "&amp;D510</f>
        <v>Rockwinkeler Chaussee 22</v>
      </c>
      <c r="C510" s="9" t="str">
        <f aca="false">E510&amp;", "&amp;F510&amp;", "&amp;G510</f>
        <v>Mattfeld, Hch., Privatmann</v>
      </c>
      <c r="D510" s="16" t="n">
        <v>22</v>
      </c>
      <c r="E510" s="9" t="s">
        <v>770</v>
      </c>
      <c r="F510" s="9" t="s">
        <v>754</v>
      </c>
      <c r="G510" s="9" t="s">
        <v>310</v>
      </c>
    </row>
    <row r="511" customFormat="false" ht="14.15" hidden="false" customHeight="true" outlineLevel="0" collapsed="false">
      <c r="A511" s="15" t="s">
        <v>2000</v>
      </c>
      <c r="B511" s="9" t="str">
        <f aca="false">"Rockwinkeler Chaussee "&amp;D511</f>
        <v>Rockwinkeler Chaussee 24</v>
      </c>
      <c r="C511" s="9" t="str">
        <f aca="false">E511&amp;", "&amp;F511&amp;", "&amp;G511</f>
        <v>Eschrich, Rob., Friseur</v>
      </c>
      <c r="D511" s="16" t="n">
        <v>24</v>
      </c>
      <c r="E511" s="9" t="s">
        <v>1891</v>
      </c>
      <c r="F511" s="9" t="s">
        <v>2661</v>
      </c>
      <c r="G511" s="9" t="s">
        <v>2773</v>
      </c>
    </row>
    <row r="512" customFormat="false" ht="14.15" hidden="false" customHeight="true" outlineLevel="0" collapsed="false">
      <c r="A512" s="15" t="s">
        <v>2011</v>
      </c>
      <c r="B512" s="9" t="str">
        <f aca="false">"Rockwinkeler Chaussee "&amp;D512</f>
        <v>Rockwinkeler Chaussee 26</v>
      </c>
      <c r="C512" s="9" t="str">
        <f aca="false">E512&amp;", "&amp;F512&amp;", "&amp;G512</f>
        <v>Klatte, H., Wwe.</v>
      </c>
      <c r="D512" s="16" t="n">
        <v>26</v>
      </c>
      <c r="E512" s="9" t="s">
        <v>2010</v>
      </c>
      <c r="F512" s="9" t="s">
        <v>109</v>
      </c>
      <c r="G512" s="9" t="s">
        <v>91</v>
      </c>
    </row>
    <row r="513" customFormat="false" ht="14.15" hidden="false" customHeight="true" outlineLevel="0" collapsed="false">
      <c r="A513" s="15" t="s">
        <v>2006</v>
      </c>
      <c r="B513" s="9" t="str">
        <f aca="false">"Rockwinkeler Chaussee "&amp;D513</f>
        <v>Rockwinkeler Chaussee 26</v>
      </c>
      <c r="C513" s="9" t="str">
        <f aca="false">E513&amp;", "&amp;F513&amp;", "&amp;G513</f>
        <v>Marquardt, Joh., Glaser</v>
      </c>
      <c r="D513" s="16" t="n">
        <v>26</v>
      </c>
      <c r="E513" s="9" t="s">
        <v>2774</v>
      </c>
      <c r="F513" s="9" t="s">
        <v>143</v>
      </c>
      <c r="G513" s="9" t="s">
        <v>2775</v>
      </c>
    </row>
    <row r="514" customFormat="false" ht="14.15" hidden="false" customHeight="true" outlineLevel="0" collapsed="false">
      <c r="A514" s="17" t="s">
        <v>2031</v>
      </c>
      <c r="B514" s="9" t="str">
        <f aca="false">"Rockwinkeler Chaussee "&amp;D514</f>
        <v>Rockwinkeler Chaussee 42</v>
      </c>
      <c r="C514" s="9" t="str">
        <f aca="false">E514&amp;", "&amp;F514&amp;", "&amp;G514</f>
        <v>Bartels, Carl, Wirt</v>
      </c>
      <c r="D514" s="16" t="n">
        <v>42</v>
      </c>
      <c r="E514" s="9" t="s">
        <v>85</v>
      </c>
      <c r="F514" s="9" t="s">
        <v>235</v>
      </c>
      <c r="G514" s="9" t="s">
        <v>217</v>
      </c>
    </row>
    <row r="515" customFormat="false" ht="14.15" hidden="false" customHeight="true" outlineLevel="0" collapsed="false">
      <c r="A515" s="17" t="s">
        <v>2031</v>
      </c>
      <c r="B515" s="9" t="str">
        <f aca="false">"Rockwinkeler Chaussee "&amp;D515</f>
        <v>Rockwinkeler Chaussee 42</v>
      </c>
      <c r="C515" s="9" t="str">
        <f aca="false">E515&amp;", "&amp;F515&amp;", "&amp;G515</f>
        <v>Hagendorf, Fr., Bahnhofsverwalter</v>
      </c>
      <c r="D515" s="16" t="n">
        <v>42</v>
      </c>
      <c r="E515" s="9" t="s">
        <v>2032</v>
      </c>
      <c r="F515" s="9" t="s">
        <v>130</v>
      </c>
      <c r="G515" s="9" t="s">
        <v>2776</v>
      </c>
    </row>
    <row r="516" customFormat="false" ht="14.15" hidden="false" customHeight="true" outlineLevel="0" collapsed="false">
      <c r="A516" s="17" t="s">
        <v>2031</v>
      </c>
      <c r="B516" s="9" t="str">
        <f aca="false">"Rockwinkeler Chaussee "&amp;D516</f>
        <v>Rockwinkeler Chaussee 42</v>
      </c>
      <c r="C516" s="9" t="str">
        <f aca="false">E516&amp;", "&amp;F516&amp;", "&amp;G516</f>
        <v>Siegmüller, W., Schaffner</v>
      </c>
      <c r="D516" s="16" t="n">
        <v>42</v>
      </c>
      <c r="E516" s="9" t="s">
        <v>1998</v>
      </c>
      <c r="F516" s="9" t="s">
        <v>559</v>
      </c>
      <c r="G516" s="9" t="s">
        <v>2777</v>
      </c>
    </row>
    <row r="517" customFormat="false" ht="14.15" hidden="false" customHeight="true" outlineLevel="0" collapsed="false">
      <c r="A517" s="17" t="s">
        <v>2031</v>
      </c>
      <c r="B517" s="9" t="str">
        <f aca="false">"Rockwinkeler Chaussee "&amp;D517</f>
        <v>Rockwinkeler Chaussee 42</v>
      </c>
      <c r="C517" s="9" t="str">
        <f aca="false">E517&amp;", "&amp;F517&amp;", "&amp;G517</f>
        <v>Trümper, Fr., Oberpostassistent</v>
      </c>
      <c r="D517" s="16" t="n">
        <v>42</v>
      </c>
      <c r="E517" s="9" t="s">
        <v>2037</v>
      </c>
      <c r="F517" s="9" t="s">
        <v>130</v>
      </c>
      <c r="G517" s="9" t="s">
        <v>2778</v>
      </c>
    </row>
    <row r="518" customFormat="false" ht="14.15" hidden="false" customHeight="true" outlineLevel="0" collapsed="false">
      <c r="A518" s="15" t="s">
        <v>1112</v>
      </c>
      <c r="B518" s="9" t="str">
        <f aca="false">"Rockwinkeler Chaussee "&amp;D518</f>
        <v>Rockwinkeler Chaussee 53</v>
      </c>
      <c r="C518" s="9" t="str">
        <f aca="false">E518&amp;", "&amp;F518&amp;", "&amp;H518</f>
        <v>Kropp, B., Sommerwohnung</v>
      </c>
      <c r="D518" s="16" t="n">
        <v>53</v>
      </c>
      <c r="E518" s="9" t="s">
        <v>1096</v>
      </c>
      <c r="F518" s="9" t="s">
        <v>2584</v>
      </c>
      <c r="H518" s="9" t="s">
        <v>1111</v>
      </c>
    </row>
    <row r="519" customFormat="false" ht="14.15" hidden="false" customHeight="true" outlineLevel="0" collapsed="false">
      <c r="A519" s="15" t="s">
        <v>1104</v>
      </c>
      <c r="B519" s="0" t="str">
        <f aca="false">"Rockwinkeler Chaussee "&amp;D519</f>
        <v>Rockwinkeler Chaussee 57</v>
      </c>
      <c r="C519" s="9" t="str">
        <f aca="false">E519&amp;", "&amp;F519&amp;", "&amp;G519</f>
        <v>Bremermann, Fr., Arbeiter</v>
      </c>
      <c r="D519" s="16" t="n">
        <v>57</v>
      </c>
      <c r="E519" s="9" t="s">
        <v>1102</v>
      </c>
      <c r="F519" s="9" t="s">
        <v>130</v>
      </c>
      <c r="G519" s="9" t="s">
        <v>94</v>
      </c>
    </row>
    <row r="520" customFormat="false" ht="14.15" hidden="false" customHeight="true" outlineLevel="0" collapsed="false">
      <c r="A520" s="15" t="s">
        <v>1104</v>
      </c>
      <c r="B520" s="0" t="str">
        <f aca="false">"Rockwinkeler Chaussee "&amp;D520</f>
        <v>Rockwinkeler Chaussee 57</v>
      </c>
      <c r="C520" s="9" t="str">
        <f aca="false">E520&amp;", "&amp;F520&amp;", "&amp;G520</f>
        <v>Frerks, H., Invalide</v>
      </c>
      <c r="D520" s="16" t="n">
        <v>57</v>
      </c>
      <c r="E520" s="9" t="s">
        <v>1105</v>
      </c>
      <c r="F520" s="9" t="s">
        <v>109</v>
      </c>
      <c r="G520" s="9" t="s">
        <v>2621</v>
      </c>
    </row>
    <row r="521" customFormat="false" ht="14.15" hidden="false" customHeight="true" outlineLevel="0" collapsed="false">
      <c r="A521" s="15" t="s">
        <v>1104</v>
      </c>
      <c r="B521" s="0" t="str">
        <f aca="false">"Rockwinkeler Chaussee "&amp;D521</f>
        <v>Rockwinkeler Chaussee 57</v>
      </c>
      <c r="C521" s="9" t="str">
        <f aca="false">E521&amp;", "&amp;F521&amp;", "&amp;G521</f>
        <v>Petermann, Hch., Arbeiter</v>
      </c>
      <c r="D521" s="16" t="n">
        <v>57</v>
      </c>
      <c r="E521" s="9" t="s">
        <v>1106</v>
      </c>
      <c r="F521" s="9" t="s">
        <v>754</v>
      </c>
      <c r="G521" s="9" t="s">
        <v>94</v>
      </c>
    </row>
    <row r="522" customFormat="false" ht="14.15" hidden="false" customHeight="true" outlineLevel="0" collapsed="false">
      <c r="A522" s="15" t="s">
        <v>1086</v>
      </c>
      <c r="B522" s="9" t="str">
        <f aca="false">"Rockwinkeler Chaussee "&amp;D522</f>
        <v>Rockwinkeler Chaussee 64</v>
      </c>
      <c r="C522" s="9" t="str">
        <f aca="false">E522&amp;", "&amp;F522&amp;", "&amp;G522</f>
        <v>Meierdierks, Chr., Wegaufseher</v>
      </c>
      <c r="D522" s="16" t="n">
        <v>64</v>
      </c>
      <c r="E522" s="9" t="s">
        <v>101</v>
      </c>
      <c r="F522" s="9" t="s">
        <v>242</v>
      </c>
      <c r="G522" s="9" t="s">
        <v>1085</v>
      </c>
    </row>
    <row r="523" customFormat="false" ht="14.15" hidden="false" customHeight="true" outlineLevel="0" collapsed="false">
      <c r="A523" s="15" t="s">
        <v>1092</v>
      </c>
      <c r="B523" s="9" t="str">
        <f aca="false">"Rockwinkeler Chaussee "&amp;D523</f>
        <v>Rockwinkeler Chaussee 65</v>
      </c>
      <c r="C523" s="9" t="str">
        <f aca="false">E523&amp;", "&amp;F523&amp;", "&amp;G523</f>
        <v>Haake, Carl, Kaufmann</v>
      </c>
      <c r="D523" s="16" t="n">
        <v>65</v>
      </c>
      <c r="E523" s="9" t="s">
        <v>1091</v>
      </c>
      <c r="F523" s="9" t="s">
        <v>235</v>
      </c>
      <c r="G523" s="9" t="s">
        <v>912</v>
      </c>
    </row>
    <row r="524" customFormat="false" ht="14.15" hidden="false" customHeight="true" outlineLevel="0" collapsed="false">
      <c r="A524" s="15" t="s">
        <v>1080</v>
      </c>
      <c r="B524" s="9" t="str">
        <f aca="false">"Rockwinkeler Chaussee "&amp;D524</f>
        <v>Rockwinkeler Chaussee 72</v>
      </c>
      <c r="C524" s="9" t="str">
        <f aca="false">E524&amp;", "&amp;F524&amp;", "&amp;G524</f>
        <v>Wischhusen, Fr., Landmann</v>
      </c>
      <c r="D524" s="16" t="n">
        <v>72</v>
      </c>
      <c r="E524" s="9" t="s">
        <v>1079</v>
      </c>
      <c r="F524" s="9" t="s">
        <v>130</v>
      </c>
      <c r="G524" s="9" t="s">
        <v>164</v>
      </c>
    </row>
    <row r="525" customFormat="false" ht="14.15" hidden="false" customHeight="true" outlineLevel="0" collapsed="false">
      <c r="A525" s="15" t="s">
        <v>1072</v>
      </c>
      <c r="B525" s="9" t="str">
        <f aca="false">"Rockwinkeler Chaussee "&amp;D525</f>
        <v>Rockwinkeler Chaussee 76</v>
      </c>
      <c r="C525" s="9" t="str">
        <f aca="false">E525&amp;", "&amp;F525&amp;", "&amp;G525</f>
        <v>Plümer, D., Tischler</v>
      </c>
      <c r="D525" s="16" t="n">
        <v>76</v>
      </c>
      <c r="E525" s="9" t="s">
        <v>1074</v>
      </c>
      <c r="F525" s="9" t="s">
        <v>263</v>
      </c>
      <c r="G525" s="9" t="s">
        <v>835</v>
      </c>
    </row>
    <row r="526" customFormat="false" ht="14.15" hidden="false" customHeight="true" outlineLevel="0" collapsed="false">
      <c r="A526" s="15" t="s">
        <v>1072</v>
      </c>
      <c r="B526" s="9" t="str">
        <f aca="false">"Rockwinkeler Chaussee "&amp;D526</f>
        <v>Rockwinkeler Chaussee 76</v>
      </c>
      <c r="C526" s="9" t="str">
        <f aca="false">E526&amp;", "&amp;F526&amp;", "&amp;H526</f>
        <v>Wischhusen, Fr., Sommerwohnung</v>
      </c>
      <c r="D526" s="16" t="n">
        <v>76</v>
      </c>
      <c r="E526" s="9" t="s">
        <v>1079</v>
      </c>
      <c r="F526" s="9" t="s">
        <v>130</v>
      </c>
      <c r="H526" s="9" t="s">
        <v>1111</v>
      </c>
    </row>
    <row r="527" customFormat="false" ht="14.15" hidden="false" customHeight="true" outlineLevel="0" collapsed="false">
      <c r="A527" s="15" t="s">
        <v>1072</v>
      </c>
      <c r="B527" s="9" t="str">
        <f aca="false">"Rockwinkeler Chaussee "&amp;D527</f>
        <v>Rockwinkeler Chaussee 78</v>
      </c>
      <c r="C527" s="9" t="str">
        <f aca="false">E527&amp;", "&amp;F527&amp;", "&amp;G527</f>
        <v>Krämer, W., Arbeiter</v>
      </c>
      <c r="D527" s="16" t="n">
        <v>78</v>
      </c>
      <c r="E527" s="9" t="s">
        <v>1071</v>
      </c>
      <c r="F527" s="9" t="s">
        <v>559</v>
      </c>
      <c r="G527" s="9" t="s">
        <v>94</v>
      </c>
    </row>
    <row r="528" customFormat="false" ht="14.15" hidden="false" customHeight="true" outlineLevel="0" collapsed="false">
      <c r="A528" s="15" t="s">
        <v>1072</v>
      </c>
      <c r="B528" s="9" t="str">
        <f aca="false">"Rockwinkeler Chaussee "&amp;D528</f>
        <v>Rockwinkeler Chaussee 78</v>
      </c>
      <c r="C528" s="9" t="str">
        <f aca="false">E528&amp;", "&amp;F528&amp;", "&amp;G528</f>
        <v>Plümer, Fr., Arbeiter</v>
      </c>
      <c r="D528" s="16" t="n">
        <v>78</v>
      </c>
      <c r="E528" s="9" t="s">
        <v>1074</v>
      </c>
      <c r="F528" s="9" t="s">
        <v>130</v>
      </c>
      <c r="G528" s="9" t="s">
        <v>94</v>
      </c>
    </row>
    <row r="529" customFormat="false" ht="14.15" hidden="false" customHeight="true" outlineLevel="0" collapsed="false">
      <c r="A529" s="15" t="s">
        <v>1072</v>
      </c>
      <c r="B529" s="9" t="str">
        <f aca="false">"Rockwinkeler Chaussee "&amp;D529</f>
        <v>Rockwinkeler Chaussee 78</v>
      </c>
      <c r="C529" s="9" t="str">
        <f aca="false">E529&amp;", "&amp;F529&amp;", "&amp;G529</f>
        <v>Plümer, Joh., Arbeiter</v>
      </c>
      <c r="D529" s="16" t="n">
        <v>78</v>
      </c>
      <c r="E529" s="9" t="s">
        <v>1074</v>
      </c>
      <c r="F529" s="9" t="s">
        <v>143</v>
      </c>
      <c r="G529" s="9" t="s">
        <v>94</v>
      </c>
    </row>
    <row r="530" customFormat="false" ht="14.15" hidden="false" customHeight="true" outlineLevel="0" collapsed="false">
      <c r="A530" s="15" t="s">
        <v>1066</v>
      </c>
      <c r="B530" s="9" t="str">
        <f aca="false">"Rockwinkeler Chaussee "&amp;D530</f>
        <v>Rockwinkeler Chaussee 80</v>
      </c>
      <c r="C530" s="9" t="str">
        <f aca="false">E530&amp;", "&amp;F530&amp;", "&amp;G530</f>
        <v>Henke, W., Maurer</v>
      </c>
      <c r="D530" s="16" t="n">
        <v>80</v>
      </c>
      <c r="E530" s="9" t="s">
        <v>1064</v>
      </c>
      <c r="F530" s="9" t="s">
        <v>559</v>
      </c>
      <c r="G530" s="9" t="s">
        <v>727</v>
      </c>
    </row>
    <row r="531" customFormat="false" ht="14.15" hidden="false" customHeight="true" outlineLevel="0" collapsed="false">
      <c r="A531" s="15" t="s">
        <v>1059</v>
      </c>
      <c r="B531" s="9" t="str">
        <f aca="false">"Rockwinkeler Chaussee "&amp;D531</f>
        <v>Rockwinkeler Chaussee 86</v>
      </c>
      <c r="C531" s="9" t="str">
        <f aca="false">E531&amp;", "&amp;F531&amp;", "&amp;G531</f>
        <v>Schlengmann, D., Landmann</v>
      </c>
      <c r="D531" s="16" t="n">
        <v>86</v>
      </c>
      <c r="E531" s="9" t="s">
        <v>1058</v>
      </c>
      <c r="F531" s="9" t="s">
        <v>263</v>
      </c>
      <c r="G531" s="9" t="s">
        <v>164</v>
      </c>
    </row>
    <row r="532" customFormat="false" ht="14.15" hidden="false" customHeight="true" outlineLevel="0" collapsed="false">
      <c r="A532" s="15" t="s">
        <v>1048</v>
      </c>
      <c r="B532" s="9" t="str">
        <f aca="false">"Rockwinkeler Chaussee "&amp;D532</f>
        <v>Rockwinkeler Chaussee 91</v>
      </c>
      <c r="C532" s="9" t="str">
        <f aca="false">"Ozimek, "&amp;F532&amp;", "&amp;G532</f>
        <v>Ozimek, Fr., Wächter</v>
      </c>
      <c r="D532" s="16" t="n">
        <v>91</v>
      </c>
      <c r="E532" s="9" t="s">
        <v>1047</v>
      </c>
      <c r="F532" s="9" t="s">
        <v>130</v>
      </c>
      <c r="G532" s="9" t="s">
        <v>2779</v>
      </c>
    </row>
    <row r="533" customFormat="false" ht="14.15" hidden="false" customHeight="true" outlineLevel="0" collapsed="false">
      <c r="A533" s="15" t="s">
        <v>1048</v>
      </c>
      <c r="B533" s="9" t="str">
        <f aca="false">"Rockwinkeler Chaussee "&amp;D533</f>
        <v>Rockwinkeler Chaussee 91</v>
      </c>
      <c r="C533" s="9" t="str">
        <f aca="false">E533&amp;", "&amp;F533&amp;", "&amp;G533</f>
        <v>Tannenberg, B., Gärtner</v>
      </c>
      <c r="D533" s="16" t="n">
        <v>91</v>
      </c>
      <c r="E533" s="9" t="s">
        <v>2780</v>
      </c>
      <c r="F533" s="9" t="s">
        <v>2584</v>
      </c>
      <c r="G533" s="9" t="s">
        <v>236</v>
      </c>
    </row>
    <row r="534" customFormat="false" ht="14.15" hidden="false" customHeight="true" outlineLevel="0" collapsed="false">
      <c r="A534" s="15" t="s">
        <v>1042</v>
      </c>
      <c r="B534" s="9" t="str">
        <f aca="false">"Rockwinkeler Chaussee "&amp;D534</f>
        <v>Rockwinkeler Chaussee 92</v>
      </c>
      <c r="C534" s="9" t="str">
        <f aca="false">E534&amp;", "&amp;F534&amp;", "&amp;G534</f>
        <v>Herfurth, Franz, Maler</v>
      </c>
      <c r="D534" s="16" t="n">
        <v>92</v>
      </c>
      <c r="E534" s="9" t="s">
        <v>1041</v>
      </c>
      <c r="F534" s="9" t="s">
        <v>275</v>
      </c>
      <c r="G534" s="9" t="s">
        <v>647</v>
      </c>
    </row>
    <row r="535" customFormat="false" ht="14.15" hidden="false" customHeight="true" outlineLevel="0" collapsed="false">
      <c r="A535" s="15" t="s">
        <v>1053</v>
      </c>
      <c r="B535" s="9" t="str">
        <f aca="false">"Rockwinkeler Chaussee "&amp;D535</f>
        <v>Rockwinkeler Chaussee 93</v>
      </c>
      <c r="C535" s="9" t="str">
        <f aca="false">E535&amp;", "&amp;F535&amp;", "&amp;G535</f>
        <v>Boschen, Herm., Arbeiter</v>
      </c>
      <c r="D535" s="16" t="n">
        <v>93</v>
      </c>
      <c r="E535" s="9" t="s">
        <v>961</v>
      </c>
      <c r="F535" s="9" t="s">
        <v>409</v>
      </c>
      <c r="G535" s="9" t="s">
        <v>94</v>
      </c>
    </row>
    <row r="536" customFormat="false" ht="14.15" hidden="false" customHeight="true" outlineLevel="0" collapsed="false">
      <c r="A536" s="15" t="s">
        <v>1053</v>
      </c>
      <c r="B536" s="9" t="str">
        <f aca="false">"Rockwinkeler Chaussee "&amp;D536</f>
        <v>Rockwinkeler Chaussee 93</v>
      </c>
      <c r="C536" s="9" t="str">
        <f aca="false">E536&amp;", "&amp;F536&amp;", "&amp;G536</f>
        <v>Schröder, Hch., Arbeiter</v>
      </c>
      <c r="D536" s="16" t="n">
        <v>93</v>
      </c>
      <c r="E536" s="9" t="s">
        <v>1054</v>
      </c>
      <c r="F536" s="9" t="s">
        <v>754</v>
      </c>
      <c r="G536" s="9" t="s">
        <v>94</v>
      </c>
    </row>
    <row r="537" customFormat="false" ht="14.15" hidden="false" customHeight="true" outlineLevel="0" collapsed="false">
      <c r="A537" s="15" t="s">
        <v>1036</v>
      </c>
      <c r="B537" s="9" t="str">
        <f aca="false">"Rockwinkeler Chaussee "&amp;D537</f>
        <v>Rockwinkeler Chaussee 96</v>
      </c>
      <c r="C537" s="9" t="str">
        <f aca="false">E537&amp;", "&amp;F537&amp;", "&amp;G537</f>
        <v>Keitzel, Carl, Gemüsehändler</v>
      </c>
      <c r="D537" s="16" t="n">
        <v>96</v>
      </c>
      <c r="E537" s="9" t="s">
        <v>2781</v>
      </c>
      <c r="F537" s="9" t="s">
        <v>235</v>
      </c>
      <c r="G537" s="9" t="s">
        <v>2782</v>
      </c>
    </row>
    <row r="538" customFormat="false" ht="14.15" hidden="false" customHeight="true" outlineLevel="0" collapsed="false">
      <c r="A538" s="15" t="s">
        <v>1030</v>
      </c>
      <c r="B538" s="9" t="str">
        <f aca="false">"Rockwinkeler Chaussee "&amp;D538</f>
        <v>Rockwinkeler Chaussee 98</v>
      </c>
      <c r="C538" s="9" t="str">
        <f aca="false">E538&amp;", "&amp;F538&amp;", "&amp;G538</f>
        <v>Blanke, H., Lagermeister</v>
      </c>
      <c r="D538" s="16" t="n">
        <v>98</v>
      </c>
      <c r="E538" s="9" t="s">
        <v>1027</v>
      </c>
      <c r="F538" s="9" t="s">
        <v>109</v>
      </c>
      <c r="G538" s="9" t="s">
        <v>2783</v>
      </c>
    </row>
    <row r="539" customFormat="false" ht="14.15" hidden="false" customHeight="true" outlineLevel="0" collapsed="false">
      <c r="A539" s="15" t="s">
        <v>1030</v>
      </c>
      <c r="B539" s="9" t="str">
        <f aca="false">"Rockwinkeler Chaussee "&amp;D539</f>
        <v>Rockwinkeler Chaussee 98</v>
      </c>
      <c r="C539" s="9" t="str">
        <f aca="false">E539&amp;", "&amp;F539&amp;", "&amp;G539</f>
        <v>Boschen, Hinr., Milchhändler</v>
      </c>
      <c r="D539" s="16" t="n">
        <v>98</v>
      </c>
      <c r="E539" s="9" t="s">
        <v>961</v>
      </c>
      <c r="F539" s="9" t="s">
        <v>355</v>
      </c>
      <c r="G539" s="9" t="s">
        <v>1031</v>
      </c>
    </row>
    <row r="540" customFormat="false" ht="14.15" hidden="false" customHeight="true" outlineLevel="0" collapsed="false">
      <c r="A540" s="15" t="s">
        <v>1030</v>
      </c>
      <c r="B540" s="9" t="str">
        <f aca="false">"Rockwinkeler Chaussee "&amp;D540</f>
        <v>Rockwinkeler Chaussee 98</v>
      </c>
      <c r="C540" s="9" t="str">
        <f aca="false">E540&amp;", "&amp;F540&amp;", "&amp;G540</f>
        <v>Frerks, Hinr., Bahnarbeiter</v>
      </c>
      <c r="D540" s="16" t="n">
        <v>98</v>
      </c>
      <c r="E540" s="9" t="s">
        <v>1105</v>
      </c>
      <c r="F540" s="9" t="s">
        <v>355</v>
      </c>
      <c r="G540" s="9" t="s">
        <v>1103</v>
      </c>
    </row>
    <row r="541" customFormat="false" ht="14.15" hidden="false" customHeight="true" outlineLevel="0" collapsed="false">
      <c r="A541" s="15" t="s">
        <v>1004</v>
      </c>
      <c r="B541" s="9" t="str">
        <f aca="false">"Rockwinkeler Chaussee "&amp;D541</f>
        <v>Rockwinkeler Chaussee 105</v>
      </c>
      <c r="C541" s="9" t="str">
        <f aca="false">E541&amp;", "&amp;F541&amp;", "&amp;G541</f>
        <v>Kühne, K., Hofmeier</v>
      </c>
      <c r="D541" s="16" t="n">
        <v>105</v>
      </c>
      <c r="E541" s="9" t="s">
        <v>1003</v>
      </c>
      <c r="F541" s="9" t="s">
        <v>2590</v>
      </c>
      <c r="G541" s="9" t="s">
        <v>183</v>
      </c>
    </row>
    <row r="542" customFormat="false" ht="14.15" hidden="false" customHeight="true" outlineLevel="0" collapsed="false">
      <c r="A542" s="15" t="s">
        <v>1009</v>
      </c>
      <c r="B542" s="9" t="str">
        <f aca="false">"Rockwinkeler Chaussee "&amp;D542</f>
        <v>Rockwinkeler Chaussee 106</v>
      </c>
      <c r="C542" s="9" t="str">
        <f aca="false">E542&amp;", "&amp;F542&amp;", "&amp;G542</f>
        <v>Bitter, Wilh., Landmann</v>
      </c>
      <c r="D542" s="16" t="n">
        <v>106</v>
      </c>
      <c r="E542" s="9" t="s">
        <v>1008</v>
      </c>
      <c r="F542" s="9" t="s">
        <v>216</v>
      </c>
      <c r="G542" s="9" t="s">
        <v>164</v>
      </c>
    </row>
    <row r="543" customFormat="false" ht="14.15" hidden="false" customHeight="true" outlineLevel="0" collapsed="false">
      <c r="A543" s="15" t="s">
        <v>998</v>
      </c>
      <c r="B543" s="9" t="str">
        <f aca="false">"Rockwinkeler Chaussee "&amp;D543</f>
        <v>Rockwinkeler Chaussee 107</v>
      </c>
      <c r="C543" s="9" t="str">
        <f aca="false">E543</f>
        <v>unbewohnt</v>
      </c>
      <c r="D543" s="16" t="n">
        <v>107</v>
      </c>
      <c r="E543" s="9" t="s">
        <v>228</v>
      </c>
      <c r="H543" s="9" t="s">
        <v>151</v>
      </c>
    </row>
    <row r="544" customFormat="false" ht="14.15" hidden="false" customHeight="true" outlineLevel="0" collapsed="false">
      <c r="A544" s="15" t="s">
        <v>1022</v>
      </c>
      <c r="B544" s="9" t="str">
        <f aca="false">"Rockwinkeler Chaussee "&amp;D544</f>
        <v>Rockwinkeler Chaussee 108</v>
      </c>
      <c r="C544" s="9" t="str">
        <f aca="false">E544&amp;", "&amp;F544&amp;", "&amp;G544</f>
        <v>Bredemeyer, J., Tischler</v>
      </c>
      <c r="D544" s="16" t="n">
        <v>108</v>
      </c>
      <c r="E544" s="9" t="s">
        <v>2784</v>
      </c>
      <c r="F544" s="9" t="s">
        <v>150</v>
      </c>
      <c r="G544" s="9" t="s">
        <v>835</v>
      </c>
    </row>
    <row r="545" customFormat="false" ht="14.15" hidden="false" customHeight="true" outlineLevel="0" collapsed="false">
      <c r="A545" s="15" t="s">
        <v>1015</v>
      </c>
      <c r="B545" s="9" t="str">
        <f aca="false">"Rockwinkeler Chaussee "&amp;D545</f>
        <v>Rockwinkeler Chaussee 110</v>
      </c>
      <c r="C545" s="9" t="str">
        <f aca="false">E545&amp;", "&amp;F545&amp;", "&amp;G545</f>
        <v>Lüdemann, F., Schlachter</v>
      </c>
      <c r="D545" s="16" t="n">
        <v>110</v>
      </c>
      <c r="E545" s="9" t="s">
        <v>1014</v>
      </c>
      <c r="F545" s="9" t="s">
        <v>116</v>
      </c>
      <c r="G545" s="9" t="s">
        <v>337</v>
      </c>
    </row>
    <row r="546" customFormat="false" ht="14.15" hidden="false" customHeight="true" outlineLevel="0" collapsed="false">
      <c r="A546" s="15" t="s">
        <v>992</v>
      </c>
      <c r="B546" s="9" t="str">
        <f aca="false">"Rockwinkeler Chaussee "&amp;D546</f>
        <v>Rockwinkeler Chaussee 111</v>
      </c>
      <c r="C546" s="9" t="s">
        <v>228</v>
      </c>
      <c r="D546" s="16" t="n">
        <v>111</v>
      </c>
      <c r="E546" s="9" t="s">
        <v>991</v>
      </c>
      <c r="F546" s="9" t="s">
        <v>447</v>
      </c>
      <c r="H546" s="9" t="s">
        <v>151</v>
      </c>
    </row>
    <row r="547" customFormat="false" ht="14.15" hidden="false" customHeight="true" outlineLevel="0" collapsed="false">
      <c r="A547" s="15" t="s">
        <v>976</v>
      </c>
      <c r="B547" s="9" t="str">
        <f aca="false">"Rockwinkeler Chaussee "&amp;D547</f>
        <v>Rockwinkeler Chaussee 118</v>
      </c>
      <c r="C547" s="9" t="str">
        <f aca="false">E547&amp;", "&amp;F547&amp;", "&amp;G547</f>
        <v>Walter, C., Lehrer</v>
      </c>
      <c r="D547" s="16" t="n">
        <v>118</v>
      </c>
      <c r="E547" s="9" t="s">
        <v>2754</v>
      </c>
      <c r="F547" s="9" t="s">
        <v>93</v>
      </c>
      <c r="G547" s="9" t="s">
        <v>257</v>
      </c>
    </row>
    <row r="548" customFormat="false" ht="14.15" hidden="false" customHeight="true" outlineLevel="0" collapsed="false">
      <c r="A548" s="15" t="s">
        <v>981</v>
      </c>
      <c r="B548" s="9" t="str">
        <f aca="false">"Rockwinkeler Chaussee "&amp;D548</f>
        <v>Rockwinkeler Chaussee 119</v>
      </c>
      <c r="C548" s="9" t="s">
        <v>228</v>
      </c>
      <c r="D548" s="16" t="n">
        <v>119</v>
      </c>
      <c r="E548" s="9" t="s">
        <v>2785</v>
      </c>
      <c r="F548" s="9" t="s">
        <v>2786</v>
      </c>
      <c r="H548" s="9" t="s">
        <v>151</v>
      </c>
    </row>
    <row r="549" customFormat="false" ht="14.15" hidden="false" customHeight="true" outlineLevel="0" collapsed="false">
      <c r="A549" s="15" t="s">
        <v>969</v>
      </c>
      <c r="B549" s="9" t="str">
        <f aca="false">"Rockwinkeler Chaussee "&amp;D549</f>
        <v>Rockwinkeler Chaussee 122</v>
      </c>
      <c r="C549" s="9" t="str">
        <f aca="false">E549&amp;", "&amp;F549&amp;", "&amp;G549</f>
        <v>Kämena, H., Wwe.</v>
      </c>
      <c r="D549" s="16" t="n">
        <v>122</v>
      </c>
      <c r="E549" s="9" t="s">
        <v>188</v>
      </c>
      <c r="F549" s="9" t="s">
        <v>109</v>
      </c>
      <c r="G549" s="9" t="s">
        <v>91</v>
      </c>
    </row>
    <row r="550" customFormat="false" ht="14.15" hidden="false" customHeight="true" outlineLevel="0" collapsed="false">
      <c r="A550" s="15" t="s">
        <v>955</v>
      </c>
      <c r="B550" s="9" t="str">
        <f aca="false">"Rockwinkeler Chaussee "&amp;D550</f>
        <v>Rockwinkeler Chaussee 123</v>
      </c>
      <c r="C550" s="9" t="str">
        <f aca="false">E550&amp;", "&amp;F550&amp;", "&amp;G550</f>
        <v>Barg, H., Landmann</v>
      </c>
      <c r="D550" s="16" t="n">
        <v>123</v>
      </c>
      <c r="E550" s="9" t="s">
        <v>954</v>
      </c>
      <c r="F550" s="9" t="s">
        <v>109</v>
      </c>
      <c r="G550" s="9" t="s">
        <v>164</v>
      </c>
    </row>
    <row r="551" customFormat="false" ht="14.15" hidden="false" customHeight="true" outlineLevel="0" collapsed="false">
      <c r="A551" s="15" t="s">
        <v>955</v>
      </c>
      <c r="B551" s="9" t="str">
        <f aca="false">"Rockwinkeler Chaussee "&amp;D551</f>
        <v>Rockwinkeler Chaussee 123</v>
      </c>
      <c r="C551" s="9" t="str">
        <f aca="false">E551&amp;", "&amp;F551&amp;", "&amp;G551</f>
        <v>Schulz, Flora, Hauslehrerin</v>
      </c>
      <c r="D551" s="16" t="n">
        <v>123</v>
      </c>
      <c r="E551" s="9" t="s">
        <v>628</v>
      </c>
      <c r="F551" s="9" t="s">
        <v>2787</v>
      </c>
      <c r="G551" s="9" t="s">
        <v>2788</v>
      </c>
    </row>
    <row r="552" customFormat="false" ht="14.15" hidden="false" customHeight="true" outlineLevel="0" collapsed="false">
      <c r="A552" s="15" t="s">
        <v>955</v>
      </c>
      <c r="B552" s="9" t="str">
        <f aca="false">"Rockwinkeler Chaussee "&amp;D552</f>
        <v>Rockwinkeler Chaussee 123</v>
      </c>
      <c r="C552" s="9" t="str">
        <f aca="false">E552&amp;", "&amp;F552&amp;", "&amp;G552</f>
        <v>Westhoff, F., Wwe.</v>
      </c>
      <c r="D552" s="16" t="n">
        <v>123</v>
      </c>
      <c r="E552" s="9" t="s">
        <v>956</v>
      </c>
      <c r="F552" s="9" t="s">
        <v>116</v>
      </c>
      <c r="G552" s="9" t="s">
        <v>91</v>
      </c>
    </row>
    <row r="553" customFormat="false" ht="14.15" hidden="false" customHeight="true" outlineLevel="0" collapsed="false">
      <c r="A553" s="15" t="s">
        <v>987</v>
      </c>
      <c r="B553" s="9" t="str">
        <f aca="false">"Rockwinkeler Chaussee "&amp;D553</f>
        <v>Rockwinkeler Chaussee 124</v>
      </c>
      <c r="C553" s="9" t="str">
        <f aca="false">E553&amp;", "&amp;F553&amp;", "&amp;H553</f>
        <v>Ehlers, C. W. E., Landgut</v>
      </c>
      <c r="D553" s="16" t="n">
        <v>124</v>
      </c>
      <c r="E553" s="9" t="s">
        <v>986</v>
      </c>
      <c r="F553" s="9" t="s">
        <v>2789</v>
      </c>
      <c r="H553" s="9" t="s">
        <v>151</v>
      </c>
    </row>
    <row r="554" customFormat="false" ht="14.15" hidden="false" customHeight="true" outlineLevel="0" collapsed="false">
      <c r="A554" s="8"/>
      <c r="B554" s="15" t="s">
        <v>2790</v>
      </c>
      <c r="C554" s="9" t="str">
        <f aca="false">E554&amp;", "&amp;F554&amp;", "&amp;G554</f>
        <v>Boschen, Joh., Arbeiter</v>
      </c>
      <c r="D554" s="16" t="n">
        <v>125</v>
      </c>
      <c r="E554" s="9" t="s">
        <v>961</v>
      </c>
      <c r="F554" s="9" t="s">
        <v>143</v>
      </c>
      <c r="G554" s="9" t="s">
        <v>94</v>
      </c>
    </row>
    <row r="555" customFormat="false" ht="14.15" hidden="false" customHeight="true" outlineLevel="0" collapsed="false">
      <c r="A555" s="8"/>
      <c r="B555" s="15" t="s">
        <v>2791</v>
      </c>
      <c r="C555" s="9" t="str">
        <f aca="false">E555&amp;", "&amp;F555&amp;", "&amp;G555</f>
        <v>Bischoff, Joh., Arbeiter</v>
      </c>
      <c r="D555" s="16" t="n">
        <v>127</v>
      </c>
      <c r="E555" s="9" t="s">
        <v>2316</v>
      </c>
      <c r="F555" s="9" t="s">
        <v>143</v>
      </c>
      <c r="G555" s="9" t="s">
        <v>94</v>
      </c>
    </row>
    <row r="556" customFormat="false" ht="14.15" hidden="false" customHeight="true" outlineLevel="0" collapsed="false">
      <c r="A556" s="15" t="s">
        <v>962</v>
      </c>
      <c r="B556" s="9" t="str">
        <f aca="false">"Rockwinkeler Chaussee "&amp;D556</f>
        <v>Rockwinkeler Chaussee 134</v>
      </c>
      <c r="C556" s="9" t="str">
        <f aca="false">E556&amp;", "&amp;F556&amp;", "&amp;G556</f>
        <v>Depken, G. W., Baumschulenbesitzer</v>
      </c>
      <c r="D556" s="16" t="n">
        <v>134</v>
      </c>
      <c r="E556" s="9" t="s">
        <v>963</v>
      </c>
      <c r="F556" s="9" t="s">
        <v>2792</v>
      </c>
      <c r="G556" s="9" t="s">
        <v>2793</v>
      </c>
    </row>
    <row r="557" customFormat="false" ht="14.15" hidden="false" customHeight="true" outlineLevel="0" collapsed="false">
      <c r="A557" s="15" t="s">
        <v>918</v>
      </c>
      <c r="B557" s="9" t="str">
        <f aca="false">"Rockwinkeler Chaussee "&amp;D557</f>
        <v>Rockwinkeler Chaussee 137</v>
      </c>
      <c r="C557" s="9" t="str">
        <f aca="false">E557&amp;", "&amp;F557&amp;", "&amp;G557</f>
        <v>Rohlfs, D., Hofmeier</v>
      </c>
      <c r="D557" s="16" t="n">
        <v>137</v>
      </c>
      <c r="E557" s="9" t="s">
        <v>916</v>
      </c>
      <c r="F557" s="9" t="s">
        <v>263</v>
      </c>
      <c r="G557" s="9" t="s">
        <v>183</v>
      </c>
    </row>
    <row r="558" customFormat="false" ht="14.15" hidden="false" customHeight="true" outlineLevel="0" collapsed="false">
      <c r="A558" s="15" t="s">
        <v>924</v>
      </c>
      <c r="B558" s="9" t="str">
        <f aca="false">"Rockwinkeler Chaussee "&amp;D558</f>
        <v>Rockwinkeler Chaussee 138</v>
      </c>
      <c r="C558" s="9" t="str">
        <f aca="false">E558&amp;", "&amp;F558&amp;", "&amp;G558</f>
        <v>Höfft, H., Wirt</v>
      </c>
      <c r="D558" s="16" t="n">
        <v>138</v>
      </c>
      <c r="E558" s="9" t="s">
        <v>923</v>
      </c>
      <c r="F558" s="9" t="s">
        <v>109</v>
      </c>
      <c r="G558" s="9" t="s">
        <v>217</v>
      </c>
    </row>
    <row r="559" customFormat="false" ht="14.15" hidden="false" customHeight="true" outlineLevel="0" collapsed="false">
      <c r="A559" s="15" t="s">
        <v>910</v>
      </c>
      <c r="B559" s="9" t="str">
        <f aca="false">"Rockwinkeler Chaussee "&amp;D559</f>
        <v>Rockwinkeler Chaussee 139</v>
      </c>
      <c r="C559" s="9" t="str">
        <f aca="false">E559&amp;", "&amp;F559&amp;", "&amp;G559</f>
        <v>Nielsen, Rud., Landmann</v>
      </c>
      <c r="D559" s="16" t="n">
        <v>139</v>
      </c>
      <c r="E559" s="9" t="s">
        <v>908</v>
      </c>
      <c r="F559" s="9" t="s">
        <v>2658</v>
      </c>
      <c r="G559" s="9" t="s">
        <v>164</v>
      </c>
      <c r="H559" s="9" t="s">
        <v>151</v>
      </c>
    </row>
    <row r="560" customFormat="false" ht="14.15" hidden="false" customHeight="true" outlineLevel="0" collapsed="false">
      <c r="A560" s="15" t="s">
        <v>931</v>
      </c>
      <c r="B560" s="9" t="str">
        <f aca="false">"Rockwinkeler Chaussee "&amp;D560</f>
        <v>Rockwinkeler Chaussee 140</v>
      </c>
      <c r="C560" s="9" t="str">
        <f aca="false">E560&amp;", "&amp;F560&amp;", "&amp;G560</f>
        <v>Gartelmann, H., Arbeiter</v>
      </c>
      <c r="D560" s="16" t="n">
        <v>140</v>
      </c>
      <c r="E560" s="9" t="s">
        <v>929</v>
      </c>
      <c r="F560" s="9" t="s">
        <v>109</v>
      </c>
      <c r="G560" s="9" t="s">
        <v>94</v>
      </c>
    </row>
    <row r="561" customFormat="false" ht="14.15" hidden="false" customHeight="true" outlineLevel="0" collapsed="false">
      <c r="A561" s="15" t="s">
        <v>942</v>
      </c>
      <c r="B561" s="9" t="str">
        <f aca="false">"Rockwinkeler Chaussee "&amp;D561</f>
        <v>Rockwinkeler Chaussee 142</v>
      </c>
      <c r="C561" s="9" t="str">
        <f aca="false">E561&amp;", "&amp;F561&amp;", "&amp;G561</f>
        <v>Kossens, Gerh., Schneider</v>
      </c>
      <c r="D561" s="16" t="n">
        <v>142</v>
      </c>
      <c r="E561" s="9" t="s">
        <v>943</v>
      </c>
      <c r="F561" s="9" t="s">
        <v>123</v>
      </c>
      <c r="G561" s="9" t="s">
        <v>734</v>
      </c>
    </row>
    <row r="562" customFormat="false" ht="14.15" hidden="false" customHeight="true" outlineLevel="0" collapsed="false">
      <c r="A562" s="15" t="s">
        <v>936</v>
      </c>
      <c r="B562" s="9" t="str">
        <f aca="false">"Rockwinkeler Chaussee "&amp;D562</f>
        <v>Rockwinkeler Chaussee 146</v>
      </c>
      <c r="C562" s="9" t="str">
        <f aca="false">E562&amp;", "&amp;F562&amp;", "&amp;G562</f>
        <v>Döhle, Hinr., Tischler</v>
      </c>
      <c r="D562" s="16" t="n">
        <v>146</v>
      </c>
      <c r="E562" s="9" t="s">
        <v>499</v>
      </c>
      <c r="F562" s="9" t="s">
        <v>355</v>
      </c>
      <c r="G562" s="9" t="s">
        <v>835</v>
      </c>
    </row>
    <row r="563" customFormat="false" ht="14.15" hidden="false" customHeight="true" outlineLevel="0" collapsed="false">
      <c r="A563" s="15" t="s">
        <v>949</v>
      </c>
      <c r="B563" s="9" t="str">
        <f aca="false">"Rockwinkeler Chaussee "&amp;D563</f>
        <v>Rockwinkeler Chaussee 148</v>
      </c>
      <c r="C563" s="9" t="str">
        <f aca="false">E563&amp;", "&amp;F563&amp;", "&amp;G563</f>
        <v>Mahlstedt, A., Arbeiter</v>
      </c>
      <c r="D563" s="16" t="n">
        <v>148</v>
      </c>
      <c r="E563" s="9" t="s">
        <v>948</v>
      </c>
      <c r="F563" s="9" t="s">
        <v>256</v>
      </c>
      <c r="G563" s="9" t="s">
        <v>94</v>
      </c>
    </row>
    <row r="564" customFormat="false" ht="14.15" hidden="false" customHeight="true" outlineLevel="0" collapsed="false">
      <c r="A564" s="15" t="s">
        <v>2464</v>
      </c>
      <c r="B564" s="9" t="str">
        <f aca="false">"Rockwinkeler Chaussee "&amp;D564</f>
        <v>Rockwinkeler Chaussee 152</v>
      </c>
      <c r="C564" s="9" t="str">
        <f aca="false">E564&amp;", "&amp;F564&amp;", "&amp;G564</f>
        <v>Grieme, H., Arbeiter</v>
      </c>
      <c r="D564" s="16" t="n">
        <v>152</v>
      </c>
      <c r="E564" s="9" t="s">
        <v>2463</v>
      </c>
      <c r="F564" s="9" t="s">
        <v>109</v>
      </c>
      <c r="G564" s="9" t="s">
        <v>94</v>
      </c>
    </row>
    <row r="565" customFormat="false" ht="14.15" hidden="false" customHeight="true" outlineLevel="0" collapsed="false">
      <c r="A565" s="15" t="s">
        <v>2453</v>
      </c>
      <c r="B565" s="9" t="str">
        <f aca="false">"Rockwinkeler Chaussee "&amp;D565</f>
        <v>Rockwinkeler Chaussee 154</v>
      </c>
      <c r="C565" s="9" t="str">
        <f aca="false">E565&amp;", "&amp;F565&amp;", "&amp;G565</f>
        <v>Osmers, Fr., Arbeiter</v>
      </c>
      <c r="D565" s="16" t="n">
        <v>154</v>
      </c>
      <c r="E565" s="9" t="s">
        <v>303</v>
      </c>
      <c r="F565" s="9" t="s">
        <v>130</v>
      </c>
      <c r="G565" s="9" t="s">
        <v>94</v>
      </c>
    </row>
    <row r="566" customFormat="false" ht="14.15" hidden="false" customHeight="true" outlineLevel="0" collapsed="false">
      <c r="A566" s="15" t="s">
        <v>2476</v>
      </c>
      <c r="B566" s="9" t="str">
        <f aca="false">"Rockwinkeler Chaussee "&amp;D566</f>
        <v>Rockwinkeler Chaussee 156</v>
      </c>
      <c r="C566" s="9" t="str">
        <f aca="false">E566&amp;", "&amp;F566&amp;", "&amp;G566</f>
        <v>Esselmann, Joh., Arbeiter</v>
      </c>
      <c r="D566" s="16" t="n">
        <v>156</v>
      </c>
      <c r="E566" s="9" t="s">
        <v>2475</v>
      </c>
      <c r="F566" s="9" t="s">
        <v>143</v>
      </c>
      <c r="G566" s="9" t="s">
        <v>94</v>
      </c>
    </row>
    <row r="567" customFormat="false" ht="14.15" hidden="false" customHeight="true" outlineLevel="0" collapsed="false">
      <c r="A567" s="15" t="s">
        <v>2458</v>
      </c>
      <c r="B567" s="9" t="str">
        <f aca="false">"Rockwinkeler Chaussee "&amp;D567</f>
        <v>Rockwinkeler Chaussee 158</v>
      </c>
      <c r="C567" s="9" t="str">
        <f aca="false">E567&amp;", "&amp;F567&amp;", "&amp;G567</f>
        <v>Brandt, D., Gärtner</v>
      </c>
      <c r="D567" s="16" t="n">
        <v>158</v>
      </c>
      <c r="E567" s="9" t="s">
        <v>685</v>
      </c>
      <c r="F567" s="9" t="s">
        <v>263</v>
      </c>
      <c r="G567" s="9" t="s">
        <v>236</v>
      </c>
    </row>
    <row r="568" customFormat="false" ht="14.15" hidden="false" customHeight="true" outlineLevel="0" collapsed="false">
      <c r="A568" s="15" t="s">
        <v>2470</v>
      </c>
      <c r="B568" s="9" t="str">
        <f aca="false">"Rockwinkeler Chaussee "&amp;D568</f>
        <v>Rockwinkeler Chaussee 160</v>
      </c>
      <c r="C568" s="9" t="str">
        <f aca="false">E568&amp;", "&amp;F568&amp;", "&amp;G568</f>
        <v>Wagschal, H., Arbeiter</v>
      </c>
      <c r="D568" s="16" t="n">
        <v>160</v>
      </c>
      <c r="E568" s="9" t="s">
        <v>463</v>
      </c>
      <c r="F568" s="9" t="s">
        <v>109</v>
      </c>
      <c r="G568" s="9" t="s">
        <v>94</v>
      </c>
    </row>
    <row r="569" customFormat="false" ht="14.15" hidden="false" customHeight="true" outlineLevel="0" collapsed="false">
      <c r="A569" s="15" t="s">
        <v>2448</v>
      </c>
      <c r="B569" s="9" t="str">
        <f aca="false">"Rockwinkeler Chaussee "&amp;D569</f>
        <v>Rockwinkeler Chaussee 162</v>
      </c>
      <c r="C569" s="9" t="str">
        <f aca="false">E569&amp;", "&amp;F569&amp;", "&amp;G569</f>
        <v>Gerken, H., Arbeiter</v>
      </c>
      <c r="D569" s="16" t="n">
        <v>162</v>
      </c>
      <c r="E569" s="9" t="s">
        <v>2447</v>
      </c>
      <c r="F569" s="9" t="s">
        <v>109</v>
      </c>
      <c r="G569" s="9" t="s">
        <v>94</v>
      </c>
    </row>
    <row r="570" customFormat="false" ht="14.15" hidden="false" customHeight="true" outlineLevel="0" collapsed="false">
      <c r="A570" s="15" t="s">
        <v>1097</v>
      </c>
      <c r="B570" s="9" t="str">
        <f aca="false">"Rockwinkeler Landstraße "&amp;D570</f>
        <v>Rockwinkeler Landstraße 1</v>
      </c>
      <c r="C570" s="9" t="str">
        <f aca="false">E570&amp;", "&amp;F570&amp;", "&amp;G570</f>
        <v>Kropp, Berend, Landmann</v>
      </c>
      <c r="D570" s="16" t="n">
        <v>1</v>
      </c>
      <c r="E570" s="9" t="s">
        <v>1096</v>
      </c>
      <c r="F570" s="9" t="s">
        <v>786</v>
      </c>
      <c r="G570" s="9" t="s">
        <v>164</v>
      </c>
    </row>
    <row r="571" customFormat="false" ht="14.15" hidden="false" customHeight="true" outlineLevel="0" collapsed="false">
      <c r="A571" s="15" t="s">
        <v>1097</v>
      </c>
      <c r="B571" s="9" t="str">
        <f aca="false">"Rockwinkeler Landstraße "&amp;D571</f>
        <v>Rockwinkeler Landstraße 1</v>
      </c>
      <c r="C571" s="9" t="str">
        <f aca="false">E571&amp;", "&amp;F571&amp;", "&amp;G571</f>
        <v>Kropp, Reb., Wwe.</v>
      </c>
      <c r="D571" s="16" t="n">
        <v>1</v>
      </c>
      <c r="E571" s="9" t="s">
        <v>1096</v>
      </c>
      <c r="F571" s="9" t="s">
        <v>2794</v>
      </c>
      <c r="G571" s="9" t="s">
        <v>91</v>
      </c>
    </row>
    <row r="572" customFormat="false" ht="14.15" hidden="false" customHeight="true" outlineLevel="0" collapsed="false">
      <c r="A572" s="15" t="s">
        <v>1116</v>
      </c>
      <c r="B572" s="9" t="str">
        <f aca="false">"Rockwinkeler Landstraße "&amp;D572</f>
        <v>Rockwinkeler Landstraße 3</v>
      </c>
      <c r="C572" s="9" t="str">
        <f aca="false">E572&amp;", "&amp;F572&amp;", "&amp;H572</f>
        <v>Kropp, Lür, Sommerwohnung</v>
      </c>
      <c r="D572" s="16" t="n">
        <v>3</v>
      </c>
      <c r="E572" s="9" t="s">
        <v>1096</v>
      </c>
      <c r="F572" s="9" t="s">
        <v>145</v>
      </c>
      <c r="H572" s="9" t="s">
        <v>1111</v>
      </c>
    </row>
    <row r="573" customFormat="false" ht="14.15" hidden="false" customHeight="true" outlineLevel="0" collapsed="false">
      <c r="A573" s="15" t="s">
        <v>1120</v>
      </c>
      <c r="B573" s="9" t="str">
        <f aca="false">"Rockwinkeler Landstraße "&amp;D573</f>
        <v>Rockwinkeler Landstraße 5</v>
      </c>
      <c r="C573" s="9" t="str">
        <f aca="false">E573&amp;", "&amp;F573&amp;", "&amp;G573</f>
        <v>Kropp, Lür, Landmann</v>
      </c>
      <c r="D573" s="16" t="n">
        <v>5</v>
      </c>
      <c r="E573" s="9" t="s">
        <v>1096</v>
      </c>
      <c r="F573" s="9" t="s">
        <v>145</v>
      </c>
      <c r="G573" s="9" t="s">
        <v>164</v>
      </c>
    </row>
    <row r="574" customFormat="false" ht="14.15" hidden="false" customHeight="true" outlineLevel="0" collapsed="false">
      <c r="A574" s="15" t="s">
        <v>1136</v>
      </c>
      <c r="B574" s="9" t="str">
        <f aca="false">"Rockwinkeler Landstraße "&amp;D574</f>
        <v>Rockwinkeler Landstraße 6</v>
      </c>
      <c r="C574" s="9" t="str">
        <f aca="false">E574&amp;", "&amp;F574&amp;", "&amp;G574</f>
        <v>Kropp, Gerh., Landmann</v>
      </c>
      <c r="D574" s="16" t="n">
        <v>6</v>
      </c>
      <c r="E574" s="9" t="s">
        <v>1096</v>
      </c>
      <c r="F574" s="9" t="s">
        <v>123</v>
      </c>
      <c r="G574" s="9" t="s">
        <v>164</v>
      </c>
    </row>
    <row r="575" customFormat="false" ht="14.15" hidden="false" customHeight="true" outlineLevel="0" collapsed="false">
      <c r="A575" s="15" t="s">
        <v>1125</v>
      </c>
      <c r="B575" s="9" t="str">
        <f aca="false">"Rockwinkeler Landstraße "&amp;D575</f>
        <v>Rockwinkeler Landstraße 7</v>
      </c>
      <c r="C575" s="9" t="str">
        <f aca="false">E575&amp;", "&amp;F575&amp;", "&amp;H575</f>
        <v>Kropp, Lür, Sommerwohnung</v>
      </c>
      <c r="D575" s="16" t="n">
        <v>7</v>
      </c>
      <c r="E575" s="9" t="s">
        <v>1096</v>
      </c>
      <c r="F575" s="9" t="s">
        <v>145</v>
      </c>
      <c r="H575" s="9" t="s">
        <v>1111</v>
      </c>
    </row>
    <row r="576" customFormat="false" ht="14.15" hidden="false" customHeight="true" outlineLevel="0" collapsed="false">
      <c r="A576" s="15" t="s">
        <v>2795</v>
      </c>
      <c r="B576" s="9" t="str">
        <f aca="false">"Rockwinkeler Landstraße "&amp;D576</f>
        <v>Rockwinkeler Landstraße 8</v>
      </c>
      <c r="C576" s="9" t="str">
        <f aca="false">E576&amp;", "&amp;F576&amp;", "&amp;G576</f>
        <v>Teichmann, C., Dr. med., Arzt</v>
      </c>
      <c r="D576" s="16" t="n">
        <v>8</v>
      </c>
      <c r="E576" s="9" t="s">
        <v>1146</v>
      </c>
      <c r="F576" s="9" t="s">
        <v>93</v>
      </c>
      <c r="G576" s="9" t="s">
        <v>1147</v>
      </c>
      <c r="H576" s="9" t="s">
        <v>2796</v>
      </c>
    </row>
    <row r="577" customFormat="false" ht="14.15" hidden="false" customHeight="true" outlineLevel="0" collapsed="false">
      <c r="A577" s="15" t="s">
        <v>1131</v>
      </c>
      <c r="B577" s="9" t="str">
        <f aca="false">"Rockwinkeler Landstraße "&amp;D577</f>
        <v>Rockwinkeler Landstraße 9</v>
      </c>
      <c r="C577" s="9" t="str">
        <f aca="false">E577&amp;", "&amp;F577&amp;", "&amp;G577</f>
        <v>Mehrbach, E. A., Arbeiter</v>
      </c>
      <c r="D577" s="16" t="n">
        <v>9</v>
      </c>
      <c r="E577" s="9" t="s">
        <v>1130</v>
      </c>
      <c r="F577" s="9" t="s">
        <v>2797</v>
      </c>
      <c r="G577" s="9" t="s">
        <v>94</v>
      </c>
    </row>
    <row r="578" customFormat="false" ht="14.15" hidden="false" customHeight="true" outlineLevel="0" collapsed="false">
      <c r="A578" s="8"/>
      <c r="B578" s="9" t="str">
        <f aca="false">"Rockwinkeler Landstraße "&amp;D578</f>
        <v>Rockwinkeler Landstraße 11</v>
      </c>
      <c r="C578" s="9" t="str">
        <f aca="false">E578&amp;", "&amp;F578&amp;", "&amp;H578</f>
        <v>Kropp, Lür, Sommerwohnung</v>
      </c>
      <c r="D578" s="16" t="n">
        <v>11</v>
      </c>
      <c r="E578" s="9" t="s">
        <v>1096</v>
      </c>
      <c r="F578" s="9" t="s">
        <v>145</v>
      </c>
      <c r="H578" s="9" t="s">
        <v>1111</v>
      </c>
    </row>
    <row r="579" customFormat="false" ht="14.15" hidden="false" customHeight="true" outlineLevel="0" collapsed="false">
      <c r="A579" s="15" t="s">
        <v>1141</v>
      </c>
      <c r="B579" s="9" t="str">
        <f aca="false">"Rockwinkeler Landstraße "&amp;D579</f>
        <v>Rockwinkeler Landstraße 13</v>
      </c>
      <c r="C579" s="9" t="str">
        <f aca="false">E579&amp;", "&amp;F579&amp;", "&amp;G579</f>
        <v>Schulte, Hch., Landmann</v>
      </c>
      <c r="D579" s="16" t="n">
        <v>13</v>
      </c>
      <c r="E579" s="9" t="s">
        <v>753</v>
      </c>
      <c r="F579" s="9" t="s">
        <v>754</v>
      </c>
      <c r="G579" s="9" t="s">
        <v>164</v>
      </c>
    </row>
    <row r="580" customFormat="false" ht="14.15" hidden="false" customHeight="true" outlineLevel="0" collapsed="false">
      <c r="A580" s="15" t="s">
        <v>1141</v>
      </c>
      <c r="B580" s="9" t="str">
        <f aca="false">"Rockwinkeler Landstraße "&amp;D580</f>
        <v>Rockwinkeler Landstraße 15</v>
      </c>
      <c r="C580" s="9" t="str">
        <f aca="false">E580&amp;", "&amp;F580&amp;", "&amp;G580</f>
        <v>Schulte, H., </v>
      </c>
      <c r="D580" s="16" t="n">
        <v>15</v>
      </c>
      <c r="E580" s="9" t="s">
        <v>753</v>
      </c>
      <c r="F580" s="9" t="s">
        <v>109</v>
      </c>
      <c r="H580" s="9" t="s">
        <v>1111</v>
      </c>
    </row>
    <row r="581" customFormat="false" ht="14.15" hidden="false" customHeight="true" outlineLevel="0" collapsed="false">
      <c r="A581" s="15" t="s">
        <v>1157</v>
      </c>
      <c r="B581" s="9" t="str">
        <f aca="false">"Rockwinkeler Landstraße "&amp;D581</f>
        <v>Rockwinkeler Landstraße 20</v>
      </c>
      <c r="C581" s="9" t="str">
        <f aca="false">E581&amp;", "&amp;F581&amp;", "&amp;G581</f>
        <v>Rath, F., Makler</v>
      </c>
      <c r="D581" s="16" t="n">
        <v>20</v>
      </c>
      <c r="E581" s="9" t="s">
        <v>2299</v>
      </c>
      <c r="F581" s="9" t="s">
        <v>116</v>
      </c>
      <c r="G581" s="9" t="s">
        <v>2798</v>
      </c>
    </row>
    <row r="582" customFormat="false" ht="14.15" hidden="false" customHeight="true" outlineLevel="0" collapsed="false">
      <c r="A582" s="15" t="s">
        <v>1157</v>
      </c>
      <c r="B582" s="9" t="str">
        <f aca="false">"Rockwinkeler Landstraße "&amp;D582</f>
        <v>Rockwinkeler Landstraße 20</v>
      </c>
      <c r="C582" s="9" t="str">
        <f aca="false">E582&amp;", "&amp;F582&amp;", "&amp;G582&amp;", "&amp;H582</f>
        <v>Vogel, Carl, Dr. phil., Konsul. d. Bürgerl. Volksvereins</v>
      </c>
      <c r="D582" s="16" t="n">
        <v>20</v>
      </c>
      <c r="E582" s="9" t="s">
        <v>1684</v>
      </c>
      <c r="F582" s="9" t="s">
        <v>235</v>
      </c>
      <c r="G582" s="9" t="s">
        <v>2799</v>
      </c>
      <c r="H582" s="9" t="s">
        <v>2800</v>
      </c>
    </row>
    <row r="583" customFormat="false" ht="14.15" hidden="false" customHeight="true" outlineLevel="0" collapsed="false">
      <c r="A583" s="15" t="s">
        <v>1152</v>
      </c>
      <c r="B583" s="9" t="str">
        <f aca="false">"Rockwinkeler Landstraße "&amp;D583</f>
        <v>Rockwinkeler Landstraße 21</v>
      </c>
      <c r="C583" s="9" t="str">
        <f aca="false">E583&amp;", "&amp;F583&amp;", "&amp;G583</f>
        <v>Osmers, B., Landmann</v>
      </c>
      <c r="D583" s="16" t="n">
        <v>21</v>
      </c>
      <c r="E583" s="9" t="s">
        <v>303</v>
      </c>
      <c r="F583" s="9" t="s">
        <v>2584</v>
      </c>
      <c r="G583" s="9" t="s">
        <v>164</v>
      </c>
    </row>
    <row r="584" customFormat="false" ht="14.15" hidden="false" customHeight="true" outlineLevel="0" collapsed="false">
      <c r="A584" s="15" t="s">
        <v>1152</v>
      </c>
      <c r="B584" s="9" t="str">
        <f aca="false">"Rockwinkeler Landstraße "&amp;D584</f>
        <v>Rockwinkeler Landstraße 21</v>
      </c>
      <c r="C584" s="9" t="str">
        <f aca="false">E584&amp;", "&amp;F584&amp;", "&amp;G584</f>
        <v>Osmers, H., Wwe.</v>
      </c>
      <c r="D584" s="16" t="n">
        <v>21</v>
      </c>
      <c r="E584" s="9" t="s">
        <v>303</v>
      </c>
      <c r="F584" s="9" t="s">
        <v>109</v>
      </c>
      <c r="G584" s="9" t="s">
        <v>91</v>
      </c>
    </row>
    <row r="585" customFormat="false" ht="14.15" hidden="false" customHeight="true" outlineLevel="0" collapsed="false">
      <c r="A585" s="15" t="s">
        <v>1162</v>
      </c>
      <c r="B585" s="9" t="str">
        <f aca="false">"Rockwinkeler Landstraße "&amp;D585</f>
        <v>Rockwinkeler Landstraße 23</v>
      </c>
      <c r="C585" s="9" t="str">
        <f aca="false">E585&amp;", "&amp;F585&amp;", "&amp;H585</f>
        <v>Henschen, F., Sommerwohnung</v>
      </c>
      <c r="D585" s="16" t="n">
        <v>23</v>
      </c>
      <c r="E585" s="9" t="s">
        <v>1161</v>
      </c>
      <c r="F585" s="9" t="s">
        <v>116</v>
      </c>
      <c r="H585" s="9" t="s">
        <v>1111</v>
      </c>
    </row>
    <row r="586" customFormat="false" ht="14.15" hidden="false" customHeight="true" outlineLevel="0" collapsed="false">
      <c r="A586" s="15" t="s">
        <v>1167</v>
      </c>
      <c r="B586" s="9" t="str">
        <f aca="false">"Rockwinkeler Landstraße "&amp;D586</f>
        <v>Rockwinkeler Landstraße 25</v>
      </c>
      <c r="C586" s="9" t="str">
        <f aca="false">E586&amp;", "&amp;F586&amp;", "&amp;G586</f>
        <v>Meierdierks, J., Landmann</v>
      </c>
      <c r="D586" s="16" t="n">
        <v>25</v>
      </c>
      <c r="E586" s="9" t="s">
        <v>101</v>
      </c>
      <c r="F586" s="9" t="s">
        <v>150</v>
      </c>
      <c r="G586" s="9" t="s">
        <v>164</v>
      </c>
    </row>
    <row r="587" customFormat="false" ht="14.15" hidden="false" customHeight="true" outlineLevel="0" collapsed="false">
      <c r="A587" s="15" t="s">
        <v>1171</v>
      </c>
      <c r="B587" s="9" t="str">
        <f aca="false">"Rockwinkeler Landstraße "&amp;D587</f>
        <v>Rockwinkeler Landstraße 27</v>
      </c>
      <c r="C587" s="9" t="str">
        <f aca="false">E587&amp;", "&amp;F587&amp;", "&amp;G587</f>
        <v>Schmidt, D., Landmann</v>
      </c>
      <c r="D587" s="16" t="n">
        <v>27</v>
      </c>
      <c r="E587" s="9" t="s">
        <v>309</v>
      </c>
      <c r="F587" s="9" t="s">
        <v>263</v>
      </c>
      <c r="G587" s="9" t="s">
        <v>164</v>
      </c>
    </row>
    <row r="588" customFormat="false" ht="14.15" hidden="false" customHeight="true" outlineLevel="0" collapsed="false">
      <c r="A588" s="15" t="s">
        <v>1176</v>
      </c>
      <c r="B588" s="9" t="str">
        <f aca="false">"Rockwinkeler Landstraße "&amp;D588</f>
        <v>Rockwinkeler Landstraße 29</v>
      </c>
      <c r="C588" s="9" t="str">
        <f aca="false">E588&amp;", "&amp;F588&amp;", "&amp;G588</f>
        <v>Bürmann, Chr., Maurer</v>
      </c>
      <c r="D588" s="16" t="n">
        <v>29</v>
      </c>
      <c r="E588" s="9" t="s">
        <v>2801</v>
      </c>
      <c r="F588" s="9" t="s">
        <v>242</v>
      </c>
      <c r="G588" s="9" t="s">
        <v>727</v>
      </c>
    </row>
    <row r="589" customFormat="false" ht="14.15" hidden="false" customHeight="true" outlineLevel="0" collapsed="false">
      <c r="A589" s="15" t="s">
        <v>1176</v>
      </c>
      <c r="B589" s="9" t="str">
        <f aca="false">"Rockwinkeler Landstraße "&amp;D589</f>
        <v>Rockwinkeler Landstraße 29</v>
      </c>
      <c r="C589" s="9" t="str">
        <f aca="false">E589&amp;", "&amp;F589&amp;", "&amp;G589</f>
        <v>Schmidt, H., Arbeiter</v>
      </c>
      <c r="D589" s="16" t="n">
        <v>29</v>
      </c>
      <c r="E589" s="9" t="s">
        <v>309</v>
      </c>
      <c r="F589" s="9" t="s">
        <v>109</v>
      </c>
      <c r="G589" s="9" t="s">
        <v>94</v>
      </c>
    </row>
    <row r="590" customFormat="false" ht="14.15" hidden="false" customHeight="true" outlineLevel="0" collapsed="false">
      <c r="A590" s="15" t="s">
        <v>1181</v>
      </c>
      <c r="B590" s="9" t="str">
        <f aca="false">"Rockwinkeler Landstraße "&amp;D590</f>
        <v>Rockwinkeler Landstraße 31</v>
      </c>
      <c r="C590" s="9" t="str">
        <f aca="false">E590&amp;", "&amp;F590&amp;", "&amp;G590</f>
        <v>Hilken, Gg., Arbeiter</v>
      </c>
      <c r="D590" s="16" t="n">
        <v>31</v>
      </c>
      <c r="E590" s="9" t="s">
        <v>262</v>
      </c>
      <c r="F590" s="9" t="s">
        <v>2595</v>
      </c>
      <c r="G590" s="9" t="s">
        <v>94</v>
      </c>
    </row>
    <row r="591" customFormat="false" ht="14.15" hidden="false" customHeight="true" outlineLevel="0" collapsed="false">
      <c r="A591" s="15" t="s">
        <v>1192</v>
      </c>
      <c r="B591" s="9" t="str">
        <f aca="false">"Rockwinkeler Landstraße "&amp;D591</f>
        <v>Rockwinkeler Landstraße 33</v>
      </c>
      <c r="C591" s="9" t="str">
        <f aca="false">E591&amp;", "&amp;F591&amp;", "&amp;H591</f>
        <v>Holthaus, H. F. W., Landgut</v>
      </c>
      <c r="D591" s="16" t="n">
        <v>33</v>
      </c>
      <c r="E591" s="9" t="s">
        <v>1190</v>
      </c>
      <c r="F591" s="9" t="s">
        <v>2802</v>
      </c>
      <c r="H591" s="9" t="s">
        <v>151</v>
      </c>
    </row>
    <row r="592" customFormat="false" ht="14.15" hidden="false" customHeight="true" outlineLevel="0" collapsed="false">
      <c r="A592" s="15" t="s">
        <v>1186</v>
      </c>
      <c r="B592" s="9" t="str">
        <f aca="false">"Rockwinkeler Landstraße "&amp;D592</f>
        <v>Rockwinkeler Landstraße 35</v>
      </c>
      <c r="C592" s="9" t="str">
        <f aca="false">E592&amp;", "&amp;F592&amp;", "&amp;G592</f>
        <v>Pein, Hinr., Hofmeier</v>
      </c>
      <c r="D592" s="16" t="n">
        <v>35</v>
      </c>
      <c r="E592" s="9" t="s">
        <v>1185</v>
      </c>
      <c r="F592" s="9" t="s">
        <v>355</v>
      </c>
      <c r="G592" s="9" t="s">
        <v>183</v>
      </c>
    </row>
    <row r="593" customFormat="false" ht="14.15" hidden="false" customHeight="true" outlineLevel="0" collapsed="false">
      <c r="A593" s="15" t="s">
        <v>1210</v>
      </c>
      <c r="B593" s="9" t="str">
        <f aca="false">"Rockwinkeler Landstraße "&amp;D593</f>
        <v>Rockwinkeler Landstraße 37</v>
      </c>
      <c r="C593" s="9" t="str">
        <f aca="false">E593&amp;", "&amp;F593&amp;", "&amp;G593</f>
        <v>Tillery, Henry, Gärtner</v>
      </c>
      <c r="D593" s="16" t="n">
        <v>37</v>
      </c>
      <c r="E593" s="9" t="s">
        <v>1209</v>
      </c>
      <c r="F593" s="9" t="s">
        <v>2803</v>
      </c>
      <c r="G593" s="9" t="s">
        <v>236</v>
      </c>
    </row>
    <row r="594" customFormat="false" ht="14.15" hidden="false" customHeight="true" outlineLevel="0" collapsed="false">
      <c r="A594" s="15" t="s">
        <v>1197</v>
      </c>
      <c r="B594" s="9" t="str">
        <f aca="false">"Rockwinkeler Landstraße "&amp;D594</f>
        <v>Rockwinkeler Landstraße 39</v>
      </c>
      <c r="C594" s="9" t="str">
        <f aca="false">E594&amp;", "&amp;H594</f>
        <v>Iken, Landgut</v>
      </c>
      <c r="D594" s="16" t="n">
        <v>39</v>
      </c>
      <c r="E594" s="9" t="s">
        <v>1196</v>
      </c>
      <c r="H594" s="9" t="s">
        <v>151</v>
      </c>
    </row>
    <row r="595" customFormat="false" ht="14.15" hidden="false" customHeight="true" outlineLevel="0" collapsed="false">
      <c r="A595" s="15" t="s">
        <v>1222</v>
      </c>
      <c r="B595" s="9" t="str">
        <f aca="false">"Rockwinkeler Landstraße "&amp;D595</f>
        <v>Rockwinkeler Landstraße 40</v>
      </c>
      <c r="C595" s="9" t="str">
        <f aca="false">E595&amp;", "&amp;F595&amp;", "&amp;G595</f>
        <v>Dageföhrde, H., Landmann</v>
      </c>
      <c r="D595" s="16" t="n">
        <v>40</v>
      </c>
      <c r="E595" s="9" t="s">
        <v>2804</v>
      </c>
      <c r="F595" s="9" t="s">
        <v>109</v>
      </c>
      <c r="G595" s="9" t="s">
        <v>164</v>
      </c>
    </row>
    <row r="596" customFormat="false" ht="14.15" hidden="false" customHeight="true" outlineLevel="0" collapsed="false">
      <c r="A596" s="15" t="s">
        <v>1216</v>
      </c>
      <c r="B596" s="9" t="str">
        <f aca="false">"Rockwinkeler Landstraße "&amp;D596</f>
        <v>Rockwinkeler Landstraße 41</v>
      </c>
      <c r="C596" s="9" t="str">
        <f aca="false">E596&amp;", "&amp;F596&amp;", "&amp;G596</f>
        <v>Schulz, J., Gärtner</v>
      </c>
      <c r="D596" s="16" t="n">
        <v>41</v>
      </c>
      <c r="E596" s="9" t="s">
        <v>628</v>
      </c>
      <c r="F596" s="9" t="s">
        <v>150</v>
      </c>
      <c r="G596" s="9" t="s">
        <v>236</v>
      </c>
    </row>
    <row r="597" customFormat="false" ht="14.15" hidden="false" customHeight="true" outlineLevel="0" collapsed="false">
      <c r="A597" s="15" t="s">
        <v>1204</v>
      </c>
      <c r="B597" s="9" t="str">
        <f aca="false">"Rockwinkeler Landstraße "&amp;D597</f>
        <v>Rockwinkeler Landstraße 43</v>
      </c>
      <c r="C597" s="9" t="str">
        <f aca="false">E597&amp;"s "&amp;H597</f>
        <v>Hasses Landgut</v>
      </c>
      <c r="D597" s="16" t="n">
        <v>43</v>
      </c>
      <c r="E597" s="9" t="s">
        <v>1202</v>
      </c>
      <c r="H597" s="9" t="s">
        <v>151</v>
      </c>
    </row>
    <row r="598" customFormat="false" ht="14.15" hidden="false" customHeight="true" outlineLevel="0" collapsed="false">
      <c r="A598" s="15" t="s">
        <v>1232</v>
      </c>
      <c r="B598" s="9" t="str">
        <f aca="false">"Rockwinkeler Landstraße "&amp;D598</f>
        <v>Rockwinkeler Landstraße 45</v>
      </c>
      <c r="C598" s="9" t="str">
        <f aca="false">E598&amp;", "&amp;F598&amp;", "&amp;H598</f>
        <v>Michaelsen, W. B., Landgut</v>
      </c>
      <c r="D598" s="16" t="n">
        <v>45</v>
      </c>
      <c r="E598" s="9" t="s">
        <v>1231</v>
      </c>
      <c r="F598" s="9" t="s">
        <v>2805</v>
      </c>
      <c r="H598" s="9" t="s">
        <v>151</v>
      </c>
    </row>
    <row r="599" customFormat="false" ht="14.15" hidden="false" customHeight="true" outlineLevel="0" collapsed="false">
      <c r="A599" s="15" t="s">
        <v>1226</v>
      </c>
      <c r="B599" s="9" t="str">
        <f aca="false">"Rockwinkeler Landstraße "&amp;D599</f>
        <v>Rockwinkeler Landstraße 47</v>
      </c>
      <c r="C599" s="9" t="str">
        <f aca="false">E599&amp;", "&amp;F599&amp;", "&amp;G599</f>
        <v>Schröder, Hch., Hofmeier</v>
      </c>
      <c r="D599" s="16" t="n">
        <v>47</v>
      </c>
      <c r="E599" s="9" t="s">
        <v>1054</v>
      </c>
      <c r="F599" s="9" t="s">
        <v>754</v>
      </c>
      <c r="G599" s="9" t="s">
        <v>183</v>
      </c>
    </row>
    <row r="600" customFormat="false" ht="14.15" hidden="false" customHeight="true" outlineLevel="0" collapsed="false">
      <c r="A600" s="15" t="s">
        <v>1237</v>
      </c>
      <c r="B600" s="9" t="str">
        <f aca="false">"Rockwinkeler Landstraße "&amp;D600</f>
        <v>Rockwinkeler Landstraße 49</v>
      </c>
      <c r="C600" s="9" t="str">
        <f aca="false">E600&amp;", "&amp;F600&amp;", "&amp;G600</f>
        <v>Osmers, D., Landmann</v>
      </c>
      <c r="D600" s="16" t="n">
        <v>49</v>
      </c>
      <c r="E600" s="9" t="s">
        <v>303</v>
      </c>
      <c r="F600" s="9" t="s">
        <v>263</v>
      </c>
      <c r="G600" s="9" t="s">
        <v>164</v>
      </c>
    </row>
    <row r="601" customFormat="false" ht="14.15" hidden="false" customHeight="true" outlineLevel="0" collapsed="false">
      <c r="A601" s="15" t="s">
        <v>1237</v>
      </c>
      <c r="B601" s="9" t="str">
        <f aca="false">"Rockwinkeler Landstraße "&amp;D601</f>
        <v>Rockwinkeler Landstraße 49</v>
      </c>
      <c r="C601" s="9" t="str">
        <f aca="false">E601&amp;", "&amp;F601</f>
        <v>Osmers, Hinr.</v>
      </c>
      <c r="D601" s="16" t="n">
        <v>49</v>
      </c>
      <c r="E601" s="9" t="s">
        <v>303</v>
      </c>
      <c r="F601" s="9" t="s">
        <v>355</v>
      </c>
    </row>
    <row r="602" customFormat="false" ht="14.15" hidden="false" customHeight="true" outlineLevel="0" collapsed="false">
      <c r="A602" s="15" t="s">
        <v>1247</v>
      </c>
      <c r="B602" s="9" t="str">
        <f aca="false">"Rockwinkeler Landstraße "&amp;D602</f>
        <v>Rockwinkeler Landstraße 53</v>
      </c>
      <c r="C602" s="9" t="str">
        <f aca="false">E602&amp;", "&amp;F602&amp;", "&amp;G602</f>
        <v>Kämena, Gg., Landmann</v>
      </c>
      <c r="D602" s="16" t="n">
        <v>53</v>
      </c>
      <c r="E602" s="9" t="s">
        <v>188</v>
      </c>
      <c r="F602" s="9" t="s">
        <v>2595</v>
      </c>
      <c r="G602" s="9" t="s">
        <v>164</v>
      </c>
    </row>
    <row r="603" customFormat="false" ht="14.15" hidden="false" customHeight="true" outlineLevel="0" collapsed="false">
      <c r="A603" s="15" t="s">
        <v>1253</v>
      </c>
      <c r="B603" s="9" t="str">
        <f aca="false">"Rockwinkeler Landstraße "&amp;D603</f>
        <v>Rockwinkeler Landstraße 59</v>
      </c>
      <c r="C603" s="9" t="str">
        <f aca="false">E603&amp;", "&amp;F603&amp;", "&amp;G603</f>
        <v>Plate, Hch., Landmann</v>
      </c>
      <c r="D603" s="16" t="n">
        <v>59</v>
      </c>
      <c r="E603" s="9" t="s">
        <v>1251</v>
      </c>
      <c r="F603" s="9" t="s">
        <v>754</v>
      </c>
      <c r="G603" s="9" t="s">
        <v>164</v>
      </c>
    </row>
    <row r="604" customFormat="false" ht="14.15" hidden="false" customHeight="true" outlineLevel="0" collapsed="false">
      <c r="A604" s="15" t="s">
        <v>1258</v>
      </c>
      <c r="B604" s="9" t="str">
        <f aca="false">"Rockwinkeler Landstraße "&amp;D604</f>
        <v>Rockwinkeler Landstraße 63</v>
      </c>
      <c r="C604" s="9" t="str">
        <f aca="false">E604&amp;", "&amp;F604&amp;", "&amp;G604</f>
        <v>Boschen, Gg., Wwe.</v>
      </c>
      <c r="D604" s="16" t="n">
        <v>63</v>
      </c>
      <c r="E604" s="9" t="s">
        <v>961</v>
      </c>
      <c r="F604" s="9" t="s">
        <v>2595</v>
      </c>
      <c r="G604" s="9" t="s">
        <v>91</v>
      </c>
    </row>
    <row r="605" customFormat="false" ht="14.15" hidden="false" customHeight="true" outlineLevel="0" collapsed="false">
      <c r="A605" s="15" t="s">
        <v>1258</v>
      </c>
      <c r="B605" s="9" t="str">
        <f aca="false">"Rockwinkeler Landstraße "&amp;D605</f>
        <v>Rockwinkeler Landstraße 63</v>
      </c>
      <c r="C605" s="9" t="str">
        <f aca="false">E605&amp;", "&amp;F605&amp;", "&amp;G605</f>
        <v>Brekel, Hinr., Schneider</v>
      </c>
      <c r="D605" s="16" t="n">
        <v>63</v>
      </c>
      <c r="E605" s="9" t="s">
        <v>2806</v>
      </c>
      <c r="F605" s="9" t="s">
        <v>355</v>
      </c>
      <c r="G605" s="9" t="s">
        <v>734</v>
      </c>
    </row>
    <row r="606" customFormat="false" ht="14.15" hidden="false" customHeight="true" outlineLevel="0" collapsed="false">
      <c r="A606" s="15" t="s">
        <v>1258</v>
      </c>
      <c r="B606" s="9" t="str">
        <f aca="false">"Rockwinkeler Landstraße "&amp;D606</f>
        <v>Rockwinkeler Landstraße 63</v>
      </c>
      <c r="C606" s="9" t="str">
        <f aca="false">E606&amp;", "&amp;F606&amp;", "&amp;G606</f>
        <v>Bruns, Joh., Tischler</v>
      </c>
      <c r="D606" s="16" t="n">
        <v>63</v>
      </c>
      <c r="E606" s="9" t="s">
        <v>348</v>
      </c>
      <c r="F606" s="9" t="s">
        <v>143</v>
      </c>
      <c r="G606" s="9" t="s">
        <v>835</v>
      </c>
    </row>
    <row r="607" customFormat="false" ht="14.15" hidden="false" customHeight="true" outlineLevel="0" collapsed="false">
      <c r="A607" s="15" t="s">
        <v>1642</v>
      </c>
      <c r="B607" s="9" t="str">
        <f aca="false">"Rockwinkeler Landstraße "&amp;D607</f>
        <v>Rockwinkeler Landstraße 64</v>
      </c>
      <c r="C607" s="9" t="str">
        <f aca="false">E607&amp;"s "&amp;H607</f>
        <v>Migaults Landgut</v>
      </c>
      <c r="D607" s="16" t="n">
        <v>64</v>
      </c>
      <c r="E607" s="9" t="s">
        <v>149</v>
      </c>
      <c r="H607" s="9" t="s">
        <v>151</v>
      </c>
    </row>
    <row r="608" customFormat="false" ht="14.15" hidden="false" customHeight="true" outlineLevel="0" collapsed="false">
      <c r="A608" s="15" t="s">
        <v>1646</v>
      </c>
      <c r="B608" s="9" t="str">
        <f aca="false">"Rockwinkeler Landstraße "&amp;D608</f>
        <v>Rockwinkeler Landstraße 64</v>
      </c>
      <c r="C608" s="9" t="str">
        <f aca="false">E608&amp;", "&amp;F608&amp;", "&amp;G608</f>
        <v>Möhlenbrock, D., Hofmeier</v>
      </c>
      <c r="D608" s="16" t="n">
        <v>64</v>
      </c>
      <c r="E608" s="9" t="s">
        <v>646</v>
      </c>
      <c r="F608" s="9" t="s">
        <v>263</v>
      </c>
      <c r="G608" s="9" t="s">
        <v>183</v>
      </c>
    </row>
    <row r="609" customFormat="false" ht="14.15" hidden="false" customHeight="true" outlineLevel="0" collapsed="false">
      <c r="A609" s="15" t="s">
        <v>1263</v>
      </c>
      <c r="B609" s="9" t="str">
        <f aca="false">"Rockwinkeler Landstraße "&amp;D609</f>
        <v>Rockwinkeler Landstraße 65</v>
      </c>
      <c r="C609" s="9" t="str">
        <f aca="false">E609&amp;", "&amp;H609</f>
        <v>Hartmanns Hof, Sommerwohnung</v>
      </c>
      <c r="D609" s="16" t="n">
        <v>65</v>
      </c>
      <c r="E609" s="9" t="s">
        <v>2807</v>
      </c>
      <c r="H609" s="9" t="s">
        <v>1111</v>
      </c>
    </row>
    <row r="610" customFormat="false" ht="14.15" hidden="false" customHeight="true" outlineLevel="0" collapsed="false">
      <c r="A610" s="15" t="s">
        <v>1271</v>
      </c>
      <c r="B610" s="9" t="str">
        <f aca="false">"Rockwinkeler Landstraße "&amp;D610</f>
        <v>Rockwinkeler Landstraße 69</v>
      </c>
      <c r="C610" s="9" t="str">
        <f aca="false">E610&amp;", "&amp;F610&amp;", "&amp;G610&amp;"in"</f>
        <v>Fröhling, Else, Lehrerin</v>
      </c>
      <c r="D610" s="16" t="n">
        <v>69</v>
      </c>
      <c r="E610" s="9" t="s">
        <v>2808</v>
      </c>
      <c r="F610" s="9" t="s">
        <v>2809</v>
      </c>
      <c r="G610" s="9" t="s">
        <v>257</v>
      </c>
    </row>
    <row r="611" customFormat="false" ht="14.15" hidden="false" customHeight="true" outlineLevel="0" collapsed="false">
      <c r="A611" s="15" t="s">
        <v>1271</v>
      </c>
      <c r="B611" s="9" t="str">
        <f aca="false">"Rockwinkeler Landstraße "&amp;D611</f>
        <v>Rockwinkeler Landstraße 69</v>
      </c>
      <c r="C611" s="9" t="str">
        <f aca="false">E611&amp;", "&amp;F611&amp;", "&amp;G611</f>
        <v>Rauer, Grete, Erziehungsgeh.</v>
      </c>
      <c r="D611" s="16" t="n">
        <v>69</v>
      </c>
      <c r="E611" s="9" t="s">
        <v>2810</v>
      </c>
      <c r="F611" s="9" t="s">
        <v>2811</v>
      </c>
      <c r="G611" s="9" t="s">
        <v>2812</v>
      </c>
    </row>
    <row r="612" customFormat="false" ht="14.15" hidden="false" customHeight="true" outlineLevel="0" collapsed="false">
      <c r="A612" s="15" t="s">
        <v>1271</v>
      </c>
      <c r="B612" s="9" t="str">
        <f aca="false">"Rockwinkeler Landstraße "&amp;D612</f>
        <v>Rockwinkeler Landstraße 69</v>
      </c>
      <c r="C612" s="9" t="str">
        <f aca="false">E612&amp;", "&amp;F612&amp;", "&amp;G612</f>
        <v>Reichl, Anna, Erziehungsgeh.</v>
      </c>
      <c r="D612" s="16" t="n">
        <v>69</v>
      </c>
      <c r="E612" s="9" t="s">
        <v>2813</v>
      </c>
      <c r="F612" s="9" t="s">
        <v>2630</v>
      </c>
      <c r="G612" s="9" t="s">
        <v>2812</v>
      </c>
    </row>
    <row r="613" customFormat="false" ht="14.15" hidden="false" customHeight="true" outlineLevel="0" collapsed="false">
      <c r="A613" s="15" t="s">
        <v>1271</v>
      </c>
      <c r="B613" s="9" t="str">
        <f aca="false">"Rockwinkeler Landstraße "&amp;D613</f>
        <v>Rockwinkeler Landstraße 69</v>
      </c>
      <c r="C613" s="9" t="str">
        <f aca="false">E613&amp;", "&amp;F613&amp;", "&amp;G613</f>
        <v>Roßmann, W., Vorsteher</v>
      </c>
      <c r="D613" s="16" t="n">
        <v>69</v>
      </c>
      <c r="E613" s="9" t="s">
        <v>1615</v>
      </c>
      <c r="F613" s="9" t="s">
        <v>559</v>
      </c>
      <c r="G613" s="9" t="s">
        <v>1269</v>
      </c>
    </row>
    <row r="614" customFormat="false" ht="14.15" hidden="false" customHeight="true" outlineLevel="0" collapsed="false">
      <c r="A614" s="15" t="s">
        <v>1280</v>
      </c>
      <c r="B614" s="9" t="str">
        <f aca="false">"Rockwinkeler Landstraße "&amp;D614</f>
        <v>Rockwinkeler Landstraße 71</v>
      </c>
      <c r="C614" s="9" t="str">
        <f aca="false">E614&amp;", "&amp;F614&amp;", "&amp;G614</f>
        <v>Meier, Hch. Chr., Arbeiter</v>
      </c>
      <c r="D614" s="16" t="n">
        <v>71</v>
      </c>
      <c r="E614" s="9" t="s">
        <v>748</v>
      </c>
      <c r="F614" s="9" t="s">
        <v>2814</v>
      </c>
      <c r="G614" s="9" t="s">
        <v>94</v>
      </c>
    </row>
    <row r="615" customFormat="false" ht="14.15" hidden="false" customHeight="true" outlineLevel="0" collapsed="false">
      <c r="A615" s="15" t="s">
        <v>1280</v>
      </c>
      <c r="B615" s="9" t="str">
        <f aca="false">"Rockwinkeler Landstraße "&amp;D615</f>
        <v>Rockwinkeler Landstraße 71</v>
      </c>
      <c r="C615" s="9" t="str">
        <f aca="false">E615&amp;", "&amp;F615&amp;", "&amp;G615</f>
        <v>Meier, Herm. Hch., Arbeiter</v>
      </c>
      <c r="D615" s="16" t="n">
        <v>71</v>
      </c>
      <c r="E615" s="9" t="s">
        <v>748</v>
      </c>
      <c r="F615" s="9" t="s">
        <v>2815</v>
      </c>
      <c r="G615" s="9" t="s">
        <v>94</v>
      </c>
    </row>
    <row r="616" customFormat="false" ht="14.15" hidden="false" customHeight="true" outlineLevel="0" collapsed="false">
      <c r="A616" s="15" t="s">
        <v>1275</v>
      </c>
      <c r="B616" s="9" t="str">
        <f aca="false">"Rockwinkeler Landstraße "&amp;D616</f>
        <v>Rockwinkeler Landstraße 73</v>
      </c>
      <c r="C616" s="9" t="str">
        <f aca="false">E616&amp;", "&amp;F616&amp;", "&amp;G616</f>
        <v>Bremermann, Hch., Arbeiter</v>
      </c>
      <c r="D616" s="16" t="n">
        <v>73</v>
      </c>
      <c r="E616" s="9" t="s">
        <v>1102</v>
      </c>
      <c r="F616" s="9" t="s">
        <v>754</v>
      </c>
      <c r="G616" s="9" t="s">
        <v>94</v>
      </c>
    </row>
    <row r="617" customFormat="false" ht="14.15" hidden="false" customHeight="true" outlineLevel="0" collapsed="false">
      <c r="A617" s="15" t="s">
        <v>1284</v>
      </c>
      <c r="B617" s="9" t="str">
        <f aca="false">"Rockwinkeler Landstraße "&amp;D617</f>
        <v>Rockwinkeler Landstraße 77</v>
      </c>
      <c r="C617" s="9" t="str">
        <f aca="false">E617&amp;", "&amp;F617&amp;", "&amp;G617</f>
        <v>Plate, Chr., Altenteiler</v>
      </c>
      <c r="D617" s="16" t="n">
        <v>77</v>
      </c>
      <c r="E617" s="9" t="s">
        <v>1251</v>
      </c>
      <c r="F617" s="9" t="s">
        <v>242</v>
      </c>
      <c r="G617" s="9" t="s">
        <v>2586</v>
      </c>
    </row>
    <row r="618" customFormat="false" ht="14.15" hidden="false" customHeight="true" outlineLevel="0" collapsed="false">
      <c r="A618" s="15" t="s">
        <v>1284</v>
      </c>
      <c r="B618" s="9" t="str">
        <f aca="false">"Rockwinkeler Landstraße "&amp;D618</f>
        <v>Rockwinkeler Landstraße 77</v>
      </c>
      <c r="C618" s="9" t="str">
        <f aca="false">E618&amp;", "&amp;F618&amp;", "&amp;G618</f>
        <v>Plate, Herm., Landmann</v>
      </c>
      <c r="D618" s="16" t="n">
        <v>77</v>
      </c>
      <c r="E618" s="9" t="s">
        <v>1251</v>
      </c>
      <c r="F618" s="9" t="s">
        <v>409</v>
      </c>
      <c r="G618" s="9" t="s">
        <v>164</v>
      </c>
    </row>
    <row r="619" customFormat="false" ht="14.15" hidden="false" customHeight="true" outlineLevel="0" collapsed="false">
      <c r="A619" s="15" t="s">
        <v>1468</v>
      </c>
      <c r="B619" s="9" t="str">
        <f aca="false">"Rockwinkeler Landstraße "&amp;D619</f>
        <v>Rockwinkeler Landstraße 80</v>
      </c>
      <c r="C619" s="9" t="str">
        <f aca="false">E619&amp;", "&amp;F619&amp;", "&amp;G619</f>
        <v>Döhle, Aug., Zimmermann</v>
      </c>
      <c r="D619" s="16" t="n">
        <v>80</v>
      </c>
      <c r="E619" s="9" t="s">
        <v>499</v>
      </c>
      <c r="F619" s="9" t="s">
        <v>533</v>
      </c>
      <c r="G619" s="9" t="s">
        <v>137</v>
      </c>
    </row>
    <row r="620" customFormat="false" ht="14.15" hidden="false" customHeight="true" outlineLevel="0" collapsed="false">
      <c r="A620" s="15" t="s">
        <v>1468</v>
      </c>
      <c r="B620" s="9" t="str">
        <f aca="false">"Rockwinkeler Landstraße "&amp;D620</f>
        <v>Rockwinkeler Landstraße 80</v>
      </c>
      <c r="C620" s="9" t="str">
        <f aca="false">E620&amp;", "&amp;F620&amp;", "&amp;G620</f>
        <v>Döhle, Chr., Handlungsgehülfe</v>
      </c>
      <c r="D620" s="16" t="n">
        <v>80</v>
      </c>
      <c r="E620" s="9" t="s">
        <v>499</v>
      </c>
      <c r="F620" s="9" t="s">
        <v>242</v>
      </c>
      <c r="G620" s="9" t="s">
        <v>2688</v>
      </c>
    </row>
    <row r="621" customFormat="false" ht="14.15" hidden="false" customHeight="true" outlineLevel="0" collapsed="false">
      <c r="A621" s="15" t="s">
        <v>1289</v>
      </c>
      <c r="B621" s="9" t="str">
        <f aca="false">"Rockwinkeler Landstraße "&amp;D621</f>
        <v>Rockwinkeler Landstraße 81</v>
      </c>
      <c r="C621" s="9" t="str">
        <f aca="false">E621&amp;", "&amp;F621&amp;", "&amp;G621</f>
        <v>Möhlenbrock, A., Wwe.</v>
      </c>
      <c r="D621" s="16" t="n">
        <v>81</v>
      </c>
      <c r="E621" s="9" t="s">
        <v>646</v>
      </c>
      <c r="F621" s="9" t="s">
        <v>256</v>
      </c>
      <c r="G621" s="9" t="s">
        <v>91</v>
      </c>
    </row>
    <row r="622" customFormat="false" ht="14.15" hidden="false" customHeight="true" outlineLevel="0" collapsed="false">
      <c r="A622" s="15" t="s">
        <v>1289</v>
      </c>
      <c r="B622" s="9" t="str">
        <f aca="false">"Rockwinkeler Landstraße "&amp;D622</f>
        <v>Rockwinkeler Landstraße 81</v>
      </c>
      <c r="C622" s="9" t="str">
        <f aca="false">E622&amp;", "&amp;F622&amp;", "&amp;G622</f>
        <v>Ruge, W., Arbeiter</v>
      </c>
      <c r="D622" s="16" t="n">
        <v>81</v>
      </c>
      <c r="E622" s="9" t="s">
        <v>1290</v>
      </c>
      <c r="F622" s="9" t="s">
        <v>559</v>
      </c>
      <c r="G622" s="9" t="s">
        <v>94</v>
      </c>
    </row>
    <row r="623" customFormat="false" ht="14.15" hidden="false" customHeight="true" outlineLevel="0" collapsed="false">
      <c r="A623" s="15" t="s">
        <v>1295</v>
      </c>
      <c r="B623" s="9" t="str">
        <f aca="false">"Rockwinkeler Landstraße "&amp;D623</f>
        <v>Rockwinkeler Landstraße 83</v>
      </c>
      <c r="C623" s="9" t="str">
        <f aca="false">E623&amp;", "&amp;F623&amp;", "&amp;G623</f>
        <v>Lütkemeyer, Hch., Bäckermeister</v>
      </c>
      <c r="D623" s="16" t="n">
        <v>83</v>
      </c>
      <c r="E623" s="9" t="s">
        <v>1294</v>
      </c>
      <c r="F623" s="9" t="s">
        <v>754</v>
      </c>
      <c r="G623" s="9" t="s">
        <v>2732</v>
      </c>
    </row>
    <row r="624" customFormat="false" ht="14.15" hidden="false" customHeight="true" outlineLevel="0" collapsed="false">
      <c r="A624" s="15" t="s">
        <v>1302</v>
      </c>
      <c r="B624" s="9" t="str">
        <f aca="false">"Rockwinkeler Landstraße "&amp;D624</f>
        <v>Rockwinkeler Landstraße 85</v>
      </c>
      <c r="C624" s="9" t="str">
        <f aca="false">E624&amp;", "&amp;F624&amp;", "&amp;G624</f>
        <v>Dierks, Joh., Schlosser</v>
      </c>
      <c r="D624" s="16" t="n">
        <v>85</v>
      </c>
      <c r="E624" s="9" t="s">
        <v>1299</v>
      </c>
      <c r="F624" s="9" t="s">
        <v>143</v>
      </c>
      <c r="G624" s="9" t="s">
        <v>2816</v>
      </c>
    </row>
    <row r="625" customFormat="false" ht="14.15" hidden="false" customHeight="true" outlineLevel="0" collapsed="false">
      <c r="A625" s="15" t="s">
        <v>1302</v>
      </c>
      <c r="B625" s="9" t="str">
        <f aca="false">"Rockwinkeler Landstraße "&amp;D625</f>
        <v>Rockwinkeler Landstraße 85</v>
      </c>
      <c r="C625" s="9" t="str">
        <f aca="false">E625&amp;", "&amp;F625&amp;", "&amp;G625</f>
        <v>Dierks, Joh., Schmiedemeister</v>
      </c>
      <c r="D625" s="16" t="n">
        <v>85</v>
      </c>
      <c r="E625" s="9" t="s">
        <v>1299</v>
      </c>
      <c r="F625" s="9" t="s">
        <v>143</v>
      </c>
      <c r="G625" s="9" t="s">
        <v>658</v>
      </c>
    </row>
    <row r="626" customFormat="false" ht="14.15" hidden="false" customHeight="true" outlineLevel="0" collapsed="false">
      <c r="A626" s="15" t="s">
        <v>1318</v>
      </c>
      <c r="B626" s="9" t="str">
        <f aca="false">"Rockwinkeler Landstraße "&amp;D626</f>
        <v>Rockwinkeler Landstraße 87</v>
      </c>
      <c r="C626" s="9" t="str">
        <f aca="false">E626&amp;", "&amp;F626&amp;", "&amp;G626</f>
        <v>Boschen, Fr., Arbeiter</v>
      </c>
      <c r="D626" s="16" t="n">
        <v>87</v>
      </c>
      <c r="E626" s="9" t="s">
        <v>961</v>
      </c>
      <c r="F626" s="9" t="s">
        <v>130</v>
      </c>
      <c r="G626" s="9" t="s">
        <v>94</v>
      </c>
    </row>
    <row r="627" customFormat="false" ht="14.15" hidden="false" customHeight="true" outlineLevel="0" collapsed="false">
      <c r="A627" s="15" t="s">
        <v>1318</v>
      </c>
      <c r="B627" s="9" t="str">
        <f aca="false">"Rockwinkeler Landstraße "&amp;D627</f>
        <v>Rockwinkeler Landstraße 87</v>
      </c>
      <c r="C627" s="9" t="str">
        <f aca="false">E627&amp;", "&amp;F627&amp;", "&amp;G627</f>
        <v>Boschen, Joh., Wwe.</v>
      </c>
      <c r="D627" s="16" t="n">
        <v>87</v>
      </c>
      <c r="E627" s="9" t="s">
        <v>961</v>
      </c>
      <c r="F627" s="9" t="s">
        <v>143</v>
      </c>
      <c r="G627" s="9" t="s">
        <v>91</v>
      </c>
    </row>
    <row r="628" customFormat="false" ht="14.15" hidden="false" customHeight="true" outlineLevel="0" collapsed="false">
      <c r="A628" s="15" t="s">
        <v>1464</v>
      </c>
      <c r="B628" s="9" t="str">
        <f aca="false">"Rockwinkeler Landstraße "&amp;D628</f>
        <v>Rockwinkeler Landstraße 88</v>
      </c>
      <c r="C628" s="9" t="str">
        <f aca="false">E628&amp;", "&amp;F628&amp;", "&amp;G628</f>
        <v>Rosenbrock, Hinr., Arbeiter</v>
      </c>
      <c r="D628" s="16" t="n">
        <v>88</v>
      </c>
      <c r="E628" s="9" t="s">
        <v>1463</v>
      </c>
      <c r="F628" s="9" t="s">
        <v>355</v>
      </c>
      <c r="G628" s="9" t="s">
        <v>94</v>
      </c>
    </row>
    <row r="629" customFormat="false" ht="14.15" hidden="false" customHeight="true" outlineLevel="0" collapsed="false">
      <c r="A629" s="15" t="s">
        <v>1464</v>
      </c>
      <c r="B629" s="9" t="str">
        <f aca="false">"Rockwinkeler Landstraße "&amp;D629</f>
        <v>Rockwinkeler Landstraße 88</v>
      </c>
      <c r="C629" s="9" t="str">
        <f aca="false">E629&amp;", "&amp;F629&amp;", "&amp;G629</f>
        <v>Rosenbrock, Hinr., Landmann</v>
      </c>
      <c r="D629" s="16" t="n">
        <v>88</v>
      </c>
      <c r="E629" s="9" t="s">
        <v>1463</v>
      </c>
      <c r="F629" s="9" t="s">
        <v>355</v>
      </c>
      <c r="G629" s="9" t="s">
        <v>164</v>
      </c>
    </row>
    <row r="630" customFormat="false" ht="14.15" hidden="false" customHeight="true" outlineLevel="0" collapsed="false">
      <c r="A630" s="15" t="s">
        <v>1313</v>
      </c>
      <c r="B630" s="9" t="str">
        <f aca="false">"Rockwinkeler Landstraße "&amp;D630</f>
        <v>Rockwinkeler Landstraße 89</v>
      </c>
      <c r="C630" s="9" t="str">
        <f aca="false">E630&amp;", "&amp;F630&amp;", "&amp;G630</f>
        <v>Bösche, Fr., Tischler</v>
      </c>
      <c r="D630" s="16" t="n">
        <v>89</v>
      </c>
      <c r="E630" s="9" t="s">
        <v>442</v>
      </c>
      <c r="F630" s="9" t="s">
        <v>130</v>
      </c>
      <c r="G630" s="9" t="s">
        <v>835</v>
      </c>
    </row>
    <row r="631" customFormat="false" ht="14.15" hidden="false" customHeight="true" outlineLevel="0" collapsed="false">
      <c r="A631" s="15" t="s">
        <v>1313</v>
      </c>
      <c r="B631" s="9" t="str">
        <f aca="false">"Rockwinkeler Landstraße "&amp;D631</f>
        <v>Rockwinkeler Landstraße 89</v>
      </c>
      <c r="C631" s="9" t="str">
        <f aca="false">E631&amp;", "&amp;F631&amp;", "&amp;G631</f>
        <v>Bösche, Wilh., Landmann</v>
      </c>
      <c r="D631" s="16" t="n">
        <v>89</v>
      </c>
      <c r="E631" s="9" t="s">
        <v>442</v>
      </c>
      <c r="F631" s="9" t="s">
        <v>216</v>
      </c>
      <c r="G631" s="9" t="s">
        <v>164</v>
      </c>
    </row>
    <row r="632" customFormat="false" ht="14.15" hidden="false" customHeight="true" outlineLevel="0" collapsed="false">
      <c r="A632" s="15" t="s">
        <v>1458</v>
      </c>
      <c r="B632" s="9" t="str">
        <f aca="false">"Rockwinkeler Landstraße "&amp;D632</f>
        <v>Rockwinkeler Landstraße 90</v>
      </c>
      <c r="C632" s="9" t="str">
        <f aca="false">E632&amp;", "&amp;F632&amp;", "&amp;G632</f>
        <v>Behrens, Joh. jun., Musiker</v>
      </c>
      <c r="D632" s="16" t="n">
        <v>90</v>
      </c>
      <c r="E632" s="9" t="s">
        <v>142</v>
      </c>
      <c r="F632" s="9" t="s">
        <v>1300</v>
      </c>
      <c r="G632" s="9" t="s">
        <v>1459</v>
      </c>
    </row>
    <row r="633" customFormat="false" ht="14.15" hidden="false" customHeight="true" outlineLevel="0" collapsed="false">
      <c r="A633" s="15" t="s">
        <v>1458</v>
      </c>
      <c r="B633" s="9" t="str">
        <f aca="false">"Rockwinkeler Landstraße "&amp;D633</f>
        <v>Rockwinkeler Landstraße 90</v>
      </c>
      <c r="C633" s="9" t="str">
        <f aca="false">E633&amp;", "&amp;F633&amp;", "&amp;G633</f>
        <v>Behrens, Joh. sen., Landmann</v>
      </c>
      <c r="D633" s="16" t="n">
        <v>90</v>
      </c>
      <c r="E633" s="9" t="s">
        <v>142</v>
      </c>
      <c r="F633" s="9" t="s">
        <v>2698</v>
      </c>
      <c r="G633" s="9" t="s">
        <v>164</v>
      </c>
    </row>
    <row r="634" customFormat="false" ht="14.15" hidden="false" customHeight="true" outlineLevel="0" collapsed="false">
      <c r="A634" s="15" t="s">
        <v>1308</v>
      </c>
      <c r="B634" s="9" t="str">
        <f aca="false">"Rockwinkeler Landstraße "&amp;D634</f>
        <v>Rockwinkeler Landstraße 91</v>
      </c>
      <c r="C634" s="9" t="str">
        <f aca="false">E634&amp;", "&amp;F634&amp;", "&amp;G634</f>
        <v>Mahnken, Cl. Hinr., Bienenzüchter</v>
      </c>
      <c r="D634" s="16" t="n">
        <v>91</v>
      </c>
      <c r="E634" s="9" t="s">
        <v>2817</v>
      </c>
      <c r="F634" s="9" t="s">
        <v>2818</v>
      </c>
      <c r="G634" s="9" t="s">
        <v>2819</v>
      </c>
    </row>
    <row r="635" customFormat="false" ht="14.15" hidden="false" customHeight="true" outlineLevel="0" collapsed="false">
      <c r="A635" s="15" t="s">
        <v>1308</v>
      </c>
      <c r="B635" s="9" t="str">
        <f aca="false">"Rockwinkeler Landstraße "&amp;D635</f>
        <v>Rockwinkeler Landstraße 91</v>
      </c>
      <c r="C635" s="9" t="str">
        <f aca="false">E635&amp;", "&amp;F635&amp;", "&amp;G635</f>
        <v>Plate, Hinr., Landmann</v>
      </c>
      <c r="D635" s="16" t="n">
        <v>91</v>
      </c>
      <c r="E635" s="9" t="s">
        <v>1251</v>
      </c>
      <c r="F635" s="9" t="s">
        <v>355</v>
      </c>
      <c r="G635" s="9" t="s">
        <v>164</v>
      </c>
    </row>
    <row r="636" customFormat="false" ht="14.15" hidden="false" customHeight="true" outlineLevel="0" collapsed="false">
      <c r="A636" s="15" t="s">
        <v>1308</v>
      </c>
      <c r="B636" s="9" t="str">
        <f aca="false">"Rockwinkeler Landstraße "&amp;D636</f>
        <v>Rockwinkeler Landstraße 91</v>
      </c>
      <c r="C636" s="9" t="str">
        <f aca="false">E636&amp;", "&amp;F636&amp;", "&amp;G636</f>
        <v>Plate, Meta, Wwe.</v>
      </c>
      <c r="D636" s="16" t="n">
        <v>91</v>
      </c>
      <c r="E636" s="9" t="s">
        <v>1251</v>
      </c>
      <c r="F636" s="9" t="s">
        <v>2820</v>
      </c>
      <c r="G636" s="9" t="s">
        <v>91</v>
      </c>
    </row>
    <row r="637" customFormat="false" ht="14.15" hidden="false" customHeight="true" outlineLevel="0" collapsed="false">
      <c r="A637" s="15" t="s">
        <v>904</v>
      </c>
      <c r="B637" s="9" t="str">
        <f aca="false">"Rockwinkeler Landstraße "&amp;D637</f>
        <v>Rockwinkeler Landstraße 93</v>
      </c>
      <c r="C637" s="9" t="str">
        <f aca="false">E637</f>
        <v>Schule</v>
      </c>
      <c r="D637" s="16" t="n">
        <v>93</v>
      </c>
      <c r="E637" s="9" t="s">
        <v>592</v>
      </c>
    </row>
    <row r="638" customFormat="false" ht="14.15" hidden="false" customHeight="true" outlineLevel="0" collapsed="false">
      <c r="A638" s="15" t="s">
        <v>1454</v>
      </c>
      <c r="B638" s="9" t="str">
        <f aca="false">"Rockwinkeler Landstraße "&amp;D638</f>
        <v>Rockwinkeler Landstraße 96</v>
      </c>
      <c r="C638" s="9" t="str">
        <f aca="false">E638&amp;", "&amp;F638&amp;", "&amp;G638</f>
        <v>Blome, Hinr., Bahnarbeiter</v>
      </c>
      <c r="D638" s="16" t="n">
        <v>96</v>
      </c>
      <c r="E638" s="9" t="s">
        <v>354</v>
      </c>
      <c r="F638" s="9" t="s">
        <v>355</v>
      </c>
      <c r="G638" s="9" t="s">
        <v>1103</v>
      </c>
    </row>
    <row r="639" customFormat="false" ht="14.15" hidden="false" customHeight="true" outlineLevel="0" collapsed="false">
      <c r="A639" s="15" t="s">
        <v>1322</v>
      </c>
      <c r="B639" s="9" t="str">
        <f aca="false">"Rockwinkeler Landstraße "&amp;D639</f>
        <v>Rockwinkeler Landstraße 97</v>
      </c>
      <c r="C639" s="9" t="str">
        <f aca="false">E639&amp;", "&amp;F639&amp;", "&amp;G639</f>
        <v>Brüning, Hinr., Landmann</v>
      </c>
      <c r="D639" s="16" t="n">
        <v>97</v>
      </c>
      <c r="E639" s="9" t="s">
        <v>517</v>
      </c>
      <c r="F639" s="9" t="s">
        <v>355</v>
      </c>
      <c r="G639" s="9" t="s">
        <v>164</v>
      </c>
    </row>
    <row r="640" customFormat="false" ht="14.15" hidden="false" customHeight="true" outlineLevel="0" collapsed="false">
      <c r="A640" s="15" t="s">
        <v>1449</v>
      </c>
      <c r="B640" s="9" t="str">
        <f aca="false">"Rockwinkeler Landstraße "&amp;D640</f>
        <v>Rockwinkeler Landstraße 98</v>
      </c>
      <c r="C640" s="9" t="str">
        <f aca="false">E640&amp;", "&amp;F640&amp;", "&amp;G640</f>
        <v>Dohrmann, Hch., Hülfsbahnwärter</v>
      </c>
      <c r="D640" s="16" t="n">
        <v>98</v>
      </c>
      <c r="E640" s="9" t="s">
        <v>1410</v>
      </c>
      <c r="F640" s="9" t="s">
        <v>754</v>
      </c>
      <c r="G640" s="9" t="s">
        <v>2596</v>
      </c>
    </row>
    <row r="641" customFormat="false" ht="14.15" hidden="false" customHeight="true" outlineLevel="0" collapsed="false">
      <c r="A641" s="15" t="s">
        <v>1328</v>
      </c>
      <c r="B641" s="9" t="str">
        <f aca="false">"Rockwinkeler Landstraße "&amp;D641</f>
        <v>Rockwinkeler Landstraße 99</v>
      </c>
      <c r="C641" s="9" t="str">
        <f aca="false">E641&amp;", "&amp;F641&amp;", "&amp;G641</f>
        <v>Schnier, Chr., Arbeiter</v>
      </c>
      <c r="D641" s="16" t="n">
        <v>99</v>
      </c>
      <c r="E641" s="9" t="s">
        <v>1327</v>
      </c>
      <c r="F641" s="9" t="s">
        <v>242</v>
      </c>
      <c r="G641" s="9" t="s">
        <v>94</v>
      </c>
    </row>
    <row r="642" customFormat="false" ht="14.15" hidden="false" customHeight="true" outlineLevel="0" collapsed="false">
      <c r="A642" s="15" t="s">
        <v>1445</v>
      </c>
      <c r="B642" s="9" t="str">
        <f aca="false">"Rockwinkeler Landstraße "&amp;D642</f>
        <v>Rockwinkeler Landstraße 100</v>
      </c>
      <c r="C642" s="9" t="str">
        <f aca="false">E642&amp;", "&amp;F642&amp;", "&amp;G642&amp;", "&amp;H642</f>
        <v>Tietjen, Joh., Landmann, Wirt</v>
      </c>
      <c r="D642" s="16" t="n">
        <v>100</v>
      </c>
      <c r="E642" s="9" t="s">
        <v>422</v>
      </c>
      <c r="F642" s="9" t="s">
        <v>143</v>
      </c>
      <c r="G642" s="9" t="s">
        <v>164</v>
      </c>
      <c r="H642" s="9" t="s">
        <v>217</v>
      </c>
    </row>
    <row r="643" customFormat="false" ht="14.15" hidden="false" customHeight="true" outlineLevel="0" collapsed="false">
      <c r="A643" s="15" t="s">
        <v>1333</v>
      </c>
      <c r="B643" s="9" t="str">
        <f aca="false">"Rockwinkeler Landstraße "&amp;D643</f>
        <v>Rockwinkeler Landstraße 101</v>
      </c>
      <c r="C643" s="9" t="str">
        <f aca="false">E643&amp;", "&amp;F643&amp;", "&amp;G643</f>
        <v>Döhle, Joh., Arbeiter</v>
      </c>
      <c r="D643" s="16" t="n">
        <v>101</v>
      </c>
      <c r="E643" s="9" t="s">
        <v>499</v>
      </c>
      <c r="F643" s="9" t="s">
        <v>143</v>
      </c>
      <c r="G643" s="9" t="s">
        <v>94</v>
      </c>
    </row>
    <row r="644" customFormat="false" ht="14.15" hidden="false" customHeight="true" outlineLevel="0" collapsed="false">
      <c r="A644" s="15" t="s">
        <v>1338</v>
      </c>
      <c r="B644" s="9" t="str">
        <f aca="false">"Rockwinkeler Landstraße "&amp;D644</f>
        <v>Rockwinkeler Landstraße 103</v>
      </c>
      <c r="C644" s="9" t="str">
        <f aca="false">E644&amp;", "&amp;F644&amp;", "&amp;G644</f>
        <v>Behrens, B., Arbeiter</v>
      </c>
      <c r="D644" s="16" t="n">
        <v>103</v>
      </c>
      <c r="E644" s="9" t="s">
        <v>142</v>
      </c>
      <c r="F644" s="9" t="s">
        <v>2584</v>
      </c>
      <c r="G644" s="9" t="s">
        <v>94</v>
      </c>
    </row>
    <row r="645" customFormat="false" ht="14.15" hidden="false" customHeight="true" outlineLevel="0" collapsed="false">
      <c r="A645" s="15" t="s">
        <v>1338</v>
      </c>
      <c r="B645" s="9" t="str">
        <f aca="false">"Rockwinkeler Landstraße "&amp;D645</f>
        <v>Rockwinkeler Landstraße 103</v>
      </c>
      <c r="C645" s="9" t="str">
        <f aca="false">E645&amp;", "&amp;F645&amp;", "&amp;G645</f>
        <v>Behrens, Joh., Arbeiter</v>
      </c>
      <c r="D645" s="16" t="n">
        <v>103</v>
      </c>
      <c r="E645" s="9" t="s">
        <v>142</v>
      </c>
      <c r="F645" s="9" t="s">
        <v>143</v>
      </c>
      <c r="G645" s="9" t="s">
        <v>94</v>
      </c>
    </row>
    <row r="646" customFormat="false" ht="14.15" hidden="false" customHeight="true" outlineLevel="0" collapsed="false">
      <c r="A646" s="15" t="s">
        <v>1344</v>
      </c>
      <c r="B646" s="9" t="str">
        <f aca="false">"Rockwinkeler Landstraße "&amp;D646</f>
        <v>Rockwinkeler Landstraße 107</v>
      </c>
      <c r="C646" s="9" t="str">
        <f aca="false">E646&amp;", "&amp;F646&amp;", "&amp;G646</f>
        <v>Plate, Gg., Stellmacher</v>
      </c>
      <c r="D646" s="16" t="n">
        <v>107</v>
      </c>
      <c r="E646" s="9" t="s">
        <v>1251</v>
      </c>
      <c r="F646" s="9" t="s">
        <v>2595</v>
      </c>
      <c r="G646" s="9" t="s">
        <v>1342</v>
      </c>
    </row>
    <row r="647" customFormat="false" ht="14.15" hidden="false" customHeight="true" outlineLevel="0" collapsed="false">
      <c r="A647" s="15" t="s">
        <v>1349</v>
      </c>
      <c r="B647" s="9" t="str">
        <f aca="false">"Rockwinkeler Landstraße "&amp;D647</f>
        <v>Rockwinkeler Landstraße 109</v>
      </c>
      <c r="C647" s="9" t="str">
        <f aca="false">E647&amp;", "&amp;F647&amp;", "&amp;G647</f>
        <v>Schwarmann, Joh., Bäckermeister</v>
      </c>
      <c r="D647" s="16" t="n">
        <v>109</v>
      </c>
      <c r="E647" s="9" t="s">
        <v>1348</v>
      </c>
      <c r="F647" s="9" t="s">
        <v>143</v>
      </c>
      <c r="G647" s="9" t="s">
        <v>2732</v>
      </c>
    </row>
    <row r="648" customFormat="false" ht="14.15" hidden="false" customHeight="true" outlineLevel="0" collapsed="false">
      <c r="A648" s="15" t="s">
        <v>1427</v>
      </c>
      <c r="B648" s="9" t="str">
        <f aca="false">"Rockwinkeler Landstraße "&amp;D648</f>
        <v>Rockwinkeler Landstraße 110</v>
      </c>
      <c r="C648" s="9" t="str">
        <f aca="false">E648&amp;", "&amp;F648&amp;", "&amp;G648</f>
        <v>Balge, M., Hausfräulein</v>
      </c>
      <c r="D648" s="16" t="n">
        <v>110</v>
      </c>
      <c r="E648" s="9" t="s">
        <v>2821</v>
      </c>
      <c r="F648" s="9" t="s">
        <v>1829</v>
      </c>
      <c r="G648" s="9" t="s">
        <v>2822</v>
      </c>
    </row>
    <row r="649" customFormat="false" ht="14.15" hidden="false" customHeight="true" outlineLevel="0" collapsed="false">
      <c r="A649" s="15" t="s">
        <v>1427</v>
      </c>
      <c r="B649" s="9" t="str">
        <f aca="false">"Rockwinkeler Landstraße "&amp;D649</f>
        <v>Rockwinkeler Landstraße 110</v>
      </c>
      <c r="C649" s="9" t="str">
        <f aca="false">E649&amp;", "&amp;F649&amp;", "&amp;G649&amp;", "&amp;H649</f>
        <v>Engelken, Herm., Dr., Arzt u. Vorsteher</v>
      </c>
      <c r="D649" s="16" t="n">
        <v>110</v>
      </c>
      <c r="E649" s="9" t="s">
        <v>1424</v>
      </c>
      <c r="F649" s="9" t="s">
        <v>409</v>
      </c>
      <c r="G649" s="9" t="s">
        <v>1425</v>
      </c>
      <c r="H649" s="9" t="s">
        <v>2823</v>
      </c>
    </row>
    <row r="650" customFormat="false" ht="14.15" hidden="false" customHeight="true" outlineLevel="0" collapsed="false">
      <c r="A650" s="15" t="s">
        <v>1427</v>
      </c>
      <c r="B650" s="9" t="str">
        <f aca="false">"Rockwinkeler Landstraße "&amp;D650</f>
        <v>Rockwinkeler Landstraße 110</v>
      </c>
      <c r="C650" s="9" t="str">
        <f aca="false">E650&amp;", "&amp;F650&amp;", "&amp;G650</f>
        <v>Hillermann, Marg., Oberin</v>
      </c>
      <c r="D650" s="16" t="n">
        <v>110</v>
      </c>
      <c r="E650" s="9" t="s">
        <v>2824</v>
      </c>
      <c r="F650" s="9" t="s">
        <v>2825</v>
      </c>
      <c r="G650" s="9" t="s">
        <v>2826</v>
      </c>
    </row>
    <row r="651" customFormat="false" ht="14.15" hidden="false" customHeight="true" outlineLevel="0" collapsed="false">
      <c r="A651" s="15" t="s">
        <v>1427</v>
      </c>
      <c r="B651" s="9" t="str">
        <f aca="false">"Rockwinkeler Landstraße "&amp;D651</f>
        <v>Rockwinkeler Landstraße 110</v>
      </c>
      <c r="C651" s="9" t="str">
        <f aca="false">E651&amp;", "&amp;F651&amp;", "&amp;G651</f>
        <v>Kellermann, A., Kochfräulein</v>
      </c>
      <c r="D651" s="16" t="n">
        <v>110</v>
      </c>
      <c r="E651" s="9" t="s">
        <v>2827</v>
      </c>
      <c r="F651" s="9" t="s">
        <v>256</v>
      </c>
      <c r="G651" s="9" t="s">
        <v>2828</v>
      </c>
    </row>
    <row r="652" customFormat="false" ht="14.15" hidden="false" customHeight="true" outlineLevel="0" collapsed="false">
      <c r="A652" s="15" t="s">
        <v>1427</v>
      </c>
      <c r="B652" s="9" t="str">
        <f aca="false">"Rockwinkeler Landstraße "&amp;D652</f>
        <v>Rockwinkeler Landstraße 110</v>
      </c>
      <c r="C652" s="9" t="str">
        <f aca="false">E652&amp;", "&amp;F652&amp;", "&amp;G652</f>
        <v>Krebiel, Gg., Pfleger</v>
      </c>
      <c r="D652" s="16" t="n">
        <v>110</v>
      </c>
      <c r="E652" s="9" t="s">
        <v>2829</v>
      </c>
      <c r="F652" s="9" t="s">
        <v>2595</v>
      </c>
      <c r="G652" s="9" t="s">
        <v>2830</v>
      </c>
    </row>
    <row r="653" customFormat="false" ht="14.15" hidden="false" customHeight="true" outlineLevel="0" collapsed="false">
      <c r="A653" s="15" t="s">
        <v>1427</v>
      </c>
      <c r="B653" s="9" t="str">
        <f aca="false">"Rockwinkeler Landstraße "&amp;D653</f>
        <v>Rockwinkeler Landstraße 110</v>
      </c>
      <c r="C653" s="9" t="str">
        <f aca="false">E653&amp;", "&amp;F653&amp;", "&amp;G653</f>
        <v>Voß, Hch., Pfleger</v>
      </c>
      <c r="D653" s="16" t="n">
        <v>110</v>
      </c>
      <c r="E653" s="9" t="s">
        <v>2831</v>
      </c>
      <c r="F653" s="9" t="s">
        <v>754</v>
      </c>
      <c r="G653" s="9" t="s">
        <v>2830</v>
      </c>
    </row>
    <row r="654" customFormat="false" ht="14.15" hidden="false" customHeight="true" outlineLevel="0" collapsed="false">
      <c r="A654" s="15" t="s">
        <v>1427</v>
      </c>
      <c r="B654" s="9" t="str">
        <f aca="false">"Rockwinkeler Landstraße "&amp;D654</f>
        <v>Rockwinkeler Landstraße 110</v>
      </c>
      <c r="C654" s="9" t="str">
        <f aca="false">E654&amp;", "&amp;F654&amp;", "&amp;G654</f>
        <v>Weidner, Ed., Gärtner</v>
      </c>
      <c r="D654" s="16" t="n">
        <v>110</v>
      </c>
      <c r="E654" s="9" t="s">
        <v>2832</v>
      </c>
      <c r="F654" s="9" t="s">
        <v>2720</v>
      </c>
      <c r="G654" s="9" t="s">
        <v>236</v>
      </c>
    </row>
    <row r="655" customFormat="false" ht="14.15" hidden="false" customHeight="true" outlineLevel="0" collapsed="false">
      <c r="A655" s="15" t="s">
        <v>1354</v>
      </c>
      <c r="B655" s="9" t="str">
        <f aca="false">"Rockwinkeler Landstraße "&amp;D655</f>
        <v>Rockwinkeler Landstraße 113</v>
      </c>
      <c r="C655" s="9" t="str">
        <f aca="false">E655&amp;", "&amp;F655&amp;", "&amp;G655</f>
        <v>Döhle, Herm., Zimmermeister</v>
      </c>
      <c r="D655" s="16" t="n">
        <v>113</v>
      </c>
      <c r="E655" s="9" t="s">
        <v>499</v>
      </c>
      <c r="F655" s="9" t="s">
        <v>409</v>
      </c>
      <c r="G655" s="9" t="s">
        <v>1353</v>
      </c>
    </row>
    <row r="656" customFormat="false" ht="14.15" hidden="false" customHeight="true" outlineLevel="0" collapsed="false">
      <c r="A656" s="15" t="s">
        <v>1354</v>
      </c>
      <c r="B656" s="9" t="str">
        <f aca="false">"Rockwinkeler Landstraße "&amp;D656</f>
        <v>Rockwinkeler Landstraße 113</v>
      </c>
      <c r="C656" s="9" t="str">
        <f aca="false">E656&amp;", "&amp;F656&amp;", "&amp;G656</f>
        <v>Döhle, Joh., Zimmermann</v>
      </c>
      <c r="D656" s="16" t="n">
        <v>113</v>
      </c>
      <c r="E656" s="9" t="s">
        <v>499</v>
      </c>
      <c r="F656" s="9" t="s">
        <v>143</v>
      </c>
      <c r="G656" s="9" t="s">
        <v>137</v>
      </c>
    </row>
    <row r="657" customFormat="false" ht="14.15" hidden="false" customHeight="true" outlineLevel="0" collapsed="false">
      <c r="A657" s="15" t="s">
        <v>1358</v>
      </c>
      <c r="B657" s="9" t="str">
        <f aca="false">"Rockwinkeler Landstraße "&amp;D657</f>
        <v>Rockwinkeler Landstraße 119</v>
      </c>
      <c r="C657" s="9" t="str">
        <f aca="false">E657&amp;", "&amp;F657&amp;", "&amp;G657</f>
        <v>Warnken, Joh., Arbeiter</v>
      </c>
      <c r="D657" s="16" t="n">
        <v>119</v>
      </c>
      <c r="E657" s="9" t="s">
        <v>411</v>
      </c>
      <c r="F657" s="9" t="s">
        <v>143</v>
      </c>
      <c r="G657" s="9" t="s">
        <v>94</v>
      </c>
    </row>
    <row r="658" customFormat="false" ht="14.15" hidden="false" customHeight="true" outlineLevel="0" collapsed="false">
      <c r="A658" s="15" t="s">
        <v>1363</v>
      </c>
      <c r="B658" s="9" t="str">
        <f aca="false">"Rockwinkeler Landstraße "&amp;D658</f>
        <v>Rockwinkeler Landstraße 121</v>
      </c>
      <c r="C658" s="9" t="str">
        <f aca="false">E658&amp;", "&amp;F658&amp;", "&amp;G658</f>
        <v>Suhr, Hch., Arbeiter</v>
      </c>
      <c r="D658" s="16" t="n">
        <v>121</v>
      </c>
      <c r="E658" s="9" t="s">
        <v>1362</v>
      </c>
      <c r="F658" s="9" t="s">
        <v>754</v>
      </c>
      <c r="G658" s="9" t="s">
        <v>94</v>
      </c>
    </row>
    <row r="659" customFormat="false" ht="14.15" hidden="false" customHeight="true" outlineLevel="0" collapsed="false">
      <c r="A659" s="15" t="s">
        <v>1367</v>
      </c>
      <c r="B659" s="9" t="str">
        <f aca="false">"Rockwinkeler Landstraße "&amp;D659</f>
        <v>Rockwinkeler Landstraße 153</v>
      </c>
      <c r="C659" s="9" t="str">
        <f aca="false">E659&amp;", "&amp;F659&amp;", "&amp;G659</f>
        <v>Kaemena, J., Wwe.</v>
      </c>
      <c r="D659" s="16" t="n">
        <v>153</v>
      </c>
      <c r="E659" s="9" t="s">
        <v>122</v>
      </c>
      <c r="F659" s="9" t="s">
        <v>150</v>
      </c>
      <c r="G659" s="9" t="s">
        <v>91</v>
      </c>
    </row>
    <row r="660" customFormat="false" ht="14.15" hidden="false" customHeight="true" outlineLevel="0" collapsed="false">
      <c r="A660" s="15" t="s">
        <v>1367</v>
      </c>
      <c r="B660" s="9" t="str">
        <f aca="false">"Rockwinkeler Landstraße "&amp;D660</f>
        <v>Rockwinkeler Landstraße 153</v>
      </c>
      <c r="C660" s="9" t="str">
        <f aca="false">E660&amp;", "&amp;F660&amp;", "&amp;G660</f>
        <v>Kaemena, W., Landwirt</v>
      </c>
      <c r="D660" s="16" t="n">
        <v>153</v>
      </c>
      <c r="E660" s="9" t="s">
        <v>122</v>
      </c>
      <c r="F660" s="9" t="s">
        <v>559</v>
      </c>
      <c r="G660" s="9" t="s">
        <v>124</v>
      </c>
    </row>
    <row r="661" customFormat="false" ht="14.15" hidden="false" customHeight="true" outlineLevel="0" collapsed="false">
      <c r="A661" s="15" t="s">
        <v>1432</v>
      </c>
      <c r="B661" s="9" t="str">
        <f aca="false">"Schevemoorer Landstraße "&amp;D661</f>
        <v>Schevemoorer Landstraße 3</v>
      </c>
      <c r="C661" s="9" t="str">
        <f aca="false">E661&amp;", "&amp;F661&amp;", "&amp;G661</f>
        <v>Behrens, B., Arbeiter</v>
      </c>
      <c r="D661" s="16" t="n">
        <v>3</v>
      </c>
      <c r="E661" s="9" t="s">
        <v>142</v>
      </c>
      <c r="F661" s="9" t="s">
        <v>2584</v>
      </c>
      <c r="G661" s="9" t="s">
        <v>94</v>
      </c>
    </row>
    <row r="662" customFormat="false" ht="14.15" hidden="false" customHeight="true" outlineLevel="0" collapsed="false">
      <c r="A662" s="15" t="s">
        <v>1432</v>
      </c>
      <c r="B662" s="9" t="str">
        <f aca="false">"Schevemoorer Landstraße "&amp;D662</f>
        <v>Schevemoorer Landstraße 3</v>
      </c>
      <c r="C662" s="9" t="str">
        <f aca="false">E662&amp;", "&amp;F662&amp;", "&amp;G662</f>
        <v>Meier, H. D., Landmann</v>
      </c>
      <c r="D662" s="16" t="n">
        <v>3</v>
      </c>
      <c r="E662" s="9" t="s">
        <v>748</v>
      </c>
      <c r="F662" s="9" t="s">
        <v>447</v>
      </c>
      <c r="G662" s="9" t="s">
        <v>164</v>
      </c>
    </row>
    <row r="663" customFormat="false" ht="14.15" hidden="false" customHeight="true" outlineLevel="0" collapsed="false">
      <c r="A663" s="15" t="s">
        <v>1415</v>
      </c>
      <c r="B663" s="9" t="str">
        <f aca="false">"Schevemoorer Landstraße "&amp;D663</f>
        <v>Schevemoorer Landstraße 8</v>
      </c>
      <c r="C663" s="9" t="str">
        <f aca="false">E663&amp;", "&amp;F663&amp;", "&amp;G663</f>
        <v>Becker, C., Wwe.</v>
      </c>
      <c r="D663" s="16" t="n">
        <v>8</v>
      </c>
      <c r="E663" s="9" t="s">
        <v>403</v>
      </c>
      <c r="F663" s="9" t="s">
        <v>93</v>
      </c>
      <c r="G663" s="9" t="s">
        <v>91</v>
      </c>
    </row>
    <row r="664" customFormat="false" ht="14.15" hidden="false" customHeight="true" outlineLevel="0" collapsed="false">
      <c r="A664" s="15" t="s">
        <v>1415</v>
      </c>
      <c r="B664" s="9" t="str">
        <f aca="false">"Schevemoorer Landstraße "&amp;D664</f>
        <v>Schevemoorer Landstraße 8</v>
      </c>
      <c r="C664" s="9" t="str">
        <f aca="false">E664&amp;", "&amp;F664&amp;", "&amp;G664</f>
        <v>Behrens, Fr., Arbeiter</v>
      </c>
      <c r="D664" s="16" t="n">
        <v>8</v>
      </c>
      <c r="E664" s="9" t="s">
        <v>142</v>
      </c>
      <c r="F664" s="9" t="s">
        <v>130</v>
      </c>
      <c r="G664" s="9" t="s">
        <v>94</v>
      </c>
    </row>
    <row r="665" customFormat="false" ht="14.15" hidden="false" customHeight="true" outlineLevel="0" collapsed="false">
      <c r="A665" s="15" t="s">
        <v>1420</v>
      </c>
      <c r="B665" s="9" t="str">
        <f aca="false">"Schevemoorer Landstraße "&amp;D665</f>
        <v>Schevemoorer Landstraße 10</v>
      </c>
      <c r="C665" s="9" t="str">
        <f aca="false">E665&amp;", "&amp;F665&amp;", "&amp;G665</f>
        <v>Wagschal, H., Arbeiter</v>
      </c>
      <c r="D665" s="16" t="n">
        <v>10</v>
      </c>
      <c r="E665" s="9" t="s">
        <v>463</v>
      </c>
      <c r="F665" s="9" t="s">
        <v>109</v>
      </c>
      <c r="G665" s="9" t="s">
        <v>94</v>
      </c>
    </row>
    <row r="666" customFormat="false" ht="14.15" hidden="false" customHeight="true" outlineLevel="0" collapsed="false">
      <c r="A666" s="15" t="s">
        <v>1436</v>
      </c>
      <c r="B666" s="9" t="str">
        <f aca="false">"Schevemoorer Landstraße "&amp;D666</f>
        <v>Schevemoorer Landstraße 18</v>
      </c>
      <c r="C666" s="9" t="str">
        <f aca="false">E666&amp;", "&amp;F666&amp;", "&amp;G666</f>
        <v>Lindemann, B., Arbeiter</v>
      </c>
      <c r="D666" s="16" t="n">
        <v>18</v>
      </c>
      <c r="E666" s="9" t="s">
        <v>2833</v>
      </c>
      <c r="F666" s="9" t="s">
        <v>2584</v>
      </c>
      <c r="G666" s="9" t="s">
        <v>94</v>
      </c>
    </row>
    <row r="667" customFormat="false" ht="14.15" hidden="false" customHeight="true" outlineLevel="0" collapsed="false">
      <c r="A667" s="15" t="s">
        <v>1441</v>
      </c>
      <c r="B667" s="9" t="str">
        <f aca="false">"Schevemoorer Landstraße "&amp;D667</f>
        <v>Schevemoorer Landstraße 20</v>
      </c>
      <c r="C667" s="9" t="str">
        <f aca="false">E667&amp;", "&amp;F667&amp;", "&amp;G667</f>
        <v>Döhle, W., Wwe.</v>
      </c>
      <c r="D667" s="16" t="n">
        <v>20</v>
      </c>
      <c r="E667" s="9" t="s">
        <v>499</v>
      </c>
      <c r="F667" s="9" t="s">
        <v>559</v>
      </c>
      <c r="G667" s="9" t="s">
        <v>91</v>
      </c>
    </row>
  </sheetData>
  <autoFilter ref="A1:H667"/>
  <hyperlinks>
    <hyperlink ref="A2" r:id="rId2" location="marker=17/53.09676/8.89620" display="Rockwinkel am Achterdiek 20"/>
    <hyperlink ref="A3" r:id="rId3" location="marker=17/53.09676/8.89620" display="Rockwinkel am Achterdiek 20"/>
    <hyperlink ref="A4" r:id="rId4" location="marker=17/53.09676/8.89620" display="Rockwinkel am Achterdiek 20"/>
    <hyperlink ref="A5" r:id="rId5" location="marker=17/53.09652/8.89637" display="Rockwinkel am Achterdiek 22"/>
    <hyperlink ref="A6" r:id="rId6" location="marker=17/53.09569/8.89689" display="Rockwinkel am Achterdiek 28"/>
    <hyperlink ref="A7" r:id="rId7" location="marker=17/53.08393/8.90597" display="Rockwinkel am Achterdiek 136"/>
    <hyperlink ref="A8" r:id="rId8" location="marker=17/53.08247/8.90750" display="Rockwinkel am Achterdiek 144"/>
    <hyperlink ref="A9" r:id="rId9" location="marker=17/53.07969/8.91085" display="Rockwinkel am Achterdiek 162"/>
    <hyperlink ref="A10" r:id="rId10" location="marker=17/53.07884/8.91161" display="Rockwinkel am Achterdiek 180"/>
    <hyperlink ref="A11" r:id="rId11" location="marker=17/53.08460/8.94909" display="Rockwinkel 60c"/>
    <hyperlink ref="A12" r:id="rId12" location="marker=17/53.08503/8.94868" display="Oberneuland 72"/>
    <hyperlink ref="A13" r:id="rId13" location="marker=17/53.08502/8.94759" display="Rockwinkel 60e"/>
    <hyperlink ref="A14" r:id="rId14" location="marker=17/53.08502/8.94759" display="Rockwinkel 60e"/>
    <hyperlink ref="A15" r:id="rId15" location="marker=17/53.08521/8.94792" display="Oberneuland 72b"/>
    <hyperlink ref="A16" r:id="rId16" location="marker=17/53.08194/8.93867" display="Rockwinkel 71f"/>
    <hyperlink ref="A17" r:id="rId17" location="marker=17/53.08214/8.94060" display="Rockwinkel 68"/>
    <hyperlink ref="A18" r:id="rId18" location="marker=17/53.08160/8.93949" display="Rockwinkel 70"/>
    <hyperlink ref="A19" r:id="rId19" location="marker=17/53.08160/8.93949" display="Rockwinkel 70"/>
    <hyperlink ref="A20" r:id="rId20" location="marker=17/53.08215/8.94166" display="Rockwinkel 67"/>
    <hyperlink ref="A21" r:id="rId21" location="marker=17/53.08215/8.94166" display="Rockwinkel 67"/>
    <hyperlink ref="A22" r:id="rId22" location="marker=17/53.08257/8.94212" display="Rockwinkel 66"/>
    <hyperlink ref="A23" r:id="rId23" location="marker=17/53.08264/8.94264" display="Rockwinkel 65"/>
    <hyperlink ref="A24" r:id="rId24" location="marker=17/53.08244/8.94316" display="Rockwinkel 64"/>
    <hyperlink ref="A25" r:id="rId25" location="marker=17/53.08244/8.94316" display="Rockwinkel 64"/>
    <hyperlink ref="A26" r:id="rId26" location="marker=17/53.08293/8.94400" display="Rockwinkel 63"/>
    <hyperlink ref="A27" r:id="rId27" location="marker=17/53.08295/8.94463" display="Rockwinkel 62a"/>
    <hyperlink ref="A28" r:id="rId28" location="marker=17/53.08300/8.94478" display="Rockwinkel 62"/>
    <hyperlink ref="A29" r:id="rId29" location="marker=17/53.08300/8.94478" display="Rockwinkel 62"/>
    <hyperlink ref="A30" r:id="rId30" location="marker=17/53.08321/8.94567" display="Rockwinkel 61b"/>
    <hyperlink ref="A31" r:id="rId31" location="marker=17/53.08301/8.94614" display="Rockwinkel 61"/>
    <hyperlink ref="A32" r:id="rId32" location="marker=17/53.08301/8.94614" display="Rockwinkel 61"/>
    <hyperlink ref="A33" r:id="rId33" location="marker=17/53.08301/8.94614" display="Rockwinkel 61"/>
    <hyperlink ref="A34" r:id="rId34" location="marker=17/53.08220/8.94546" display="Rockwinkel 54"/>
    <hyperlink ref="A35" r:id="rId35" location="marker=17/53.08220/8.94546" display="Rockwinkel 54"/>
    <hyperlink ref="A36" r:id="rId36" location="marker=17/53.08220/8.94546" display="Rockwinkel 54"/>
    <hyperlink ref="A37" r:id="rId37" location="marker=17/53.08330/8.94756" display="Rockwinkel 59"/>
    <hyperlink ref="B38" r:id="rId38" location="marker=17/53.08380/8.94828" display="Am Haiddamm 54"/>
    <hyperlink ref="A39" r:id="rId39" location="marker=17/53.07071/8.92386" display="Rockwinkel 38b"/>
    <hyperlink ref="A40" r:id="rId40" location="marker=17/53.07071/8.92386" display="Rockwinkel 38b"/>
    <hyperlink ref="A41" r:id="rId41" location="marker=17/53.07091/8.92383" display="Rockwinkel 38"/>
    <hyperlink ref="A43" r:id="rId42" location="marker=17/53.08246/8.94906" display="Rockwinkel 55"/>
    <hyperlink ref="A44" r:id="rId43" location="marker=17/53.08246/8.94906" display="Rockwinkel 55"/>
    <hyperlink ref="A45" r:id="rId44" location="marker=17/53.08280/8.94908" display="Rockwinkel 56"/>
    <hyperlink ref="A46" r:id="rId45" location="marker=17/53.08280/8.94908" display="Rockwinkel 56"/>
    <hyperlink ref="A47" r:id="rId46" location="marker=17/53.08322/8.94914" display="Rockwinkel 57"/>
    <hyperlink ref="A48" r:id="rId47" location="marker=17/53.08333/8.94937" display="Rockwinkel 57a"/>
    <hyperlink ref="A49" r:id="rId48" location="marker=17/53.08343/8.94930" display="Rockwinkel 57b"/>
    <hyperlink ref="A50" r:id="rId49" location="marker=17/53.08367/8.94918" display="Rockwinkel 58"/>
    <hyperlink ref="A51" r:id="rId50" location="marker=17/53.08388/8.94897" display="Rockwinkel 60d"/>
    <hyperlink ref="A52" r:id="rId51" location="marker=17/53.08380/8.94685" display="Rockwinkel 60"/>
    <hyperlink ref="A53" r:id="rId52" location="marker=17/53.08380/8.94685" display="Rockwinkel 60"/>
    <hyperlink ref="A54" r:id="rId53" location="marker=17/53.08648/8.94901" display="Oberneuland 73"/>
    <hyperlink ref="A55" r:id="rId54" location="marker=17/53.08701/8.94980" display="Oberneuland 74"/>
    <hyperlink ref="A56" r:id="rId55" location="marker=17/53.08845/8.94920" display="Oberneuland 76"/>
    <hyperlink ref="A57" r:id="rId56" location="marker=17/53.08908/8.95023" display="Oberneuland 77"/>
    <hyperlink ref="A58" r:id="rId57" location="marker=17/53.08977/8.95092" display="Oberneuland 78"/>
    <hyperlink ref="A59" r:id="rId58" location="marker=17/53.09122/8.95193" display="Oberneuland 80"/>
    <hyperlink ref="A60" r:id="rId59" location="marker=17/53.091043/8.950635" display="Oberneuland 79"/>
    <hyperlink ref="A61" r:id="rId60" location="marker=17/53.091043/8.950635" display="Oberneuland 79"/>
    <hyperlink ref="A62" r:id="rId61" location="marker=17/53.091423/8.950515" display="Oberneuland 81"/>
    <hyperlink ref="A63" r:id="rId62" location="marker=17/53.09199/8.95051" display="Oberneuland 82"/>
    <hyperlink ref="A64" r:id="rId63" location="marker=17/53.09677/8.95347" display="Oberneuland 90"/>
    <hyperlink ref="A65" r:id="rId64" location="marker=17/53.09677/8.95347" display="Oberneuland 90"/>
    <hyperlink ref="A66" r:id="rId65" location="marker=17/53.09677/8.95347" display="Oberneuland 90"/>
    <hyperlink ref="A67" r:id="rId66" location="marker=17/53.10486/8.95595" display="Oberneuland 91"/>
    <hyperlink ref="A68" r:id="rId67" location="marker=17/53.10617/8.95619" display="Oberneuland 92"/>
    <hyperlink ref="A69" r:id="rId68" location="marker=17/53.10631/8.95612" display="Oberneuland 93"/>
    <hyperlink ref="A70" r:id="rId69" location="marker=17/53.10742/8.95581" display="Oberneuland 44b"/>
    <hyperlink ref="A71" r:id="rId70" location="marker=17/53.10742/8.95581" display="Oberneuland 44b"/>
    <hyperlink ref="A72" r:id="rId71" location="marker=17/53.10742/8.95581" display="Oberneuland 44b"/>
    <hyperlink ref="A73" r:id="rId72" location="marker=17/53.10746/8.95561" display="Oberneuland 44c"/>
    <hyperlink ref="A74" r:id="rId73" location="marker=17/53.10746/8.95561" display="Oberneuland 44c"/>
    <hyperlink ref="A75" r:id="rId74" location="marker=17/53.10761/8.95514" display="Oberneuland 45c"/>
    <hyperlink ref="A76" r:id="rId75" location="marker=17/53.10761/8.95514" display="Oberneuland 45c"/>
    <hyperlink ref="A77" r:id="rId76" location="marker=17/53.11780/8.93588" display="Oberneuland 94"/>
    <hyperlink ref="A78" r:id="rId77" location="marker=17/53.11872/8.93381" display="Oberneuland 95"/>
    <hyperlink ref="A79" r:id="rId78" location="marker=17/53.11910/8.93208" display="Oberneuland 96"/>
    <hyperlink ref="A80" r:id="rId79" location="marker=17/53.11910/8.93208" display="Oberneuland 96"/>
    <hyperlink ref="A81" r:id="rId80" location="marker=17/53.12024/8.92465" display="Oberneuland 97"/>
    <hyperlink ref="A82" r:id="rId81" location="marker=17/53.12032/8.92411" display="Oberneuland 98"/>
    <hyperlink ref="A83" r:id="rId82" location="marker=17/53.12032/8.92411" display="Oberneuland 98"/>
    <hyperlink ref="A84" r:id="rId83" location="marker=17/53.10017/8.89742" display="Rockwinkel 142c"/>
    <hyperlink ref="A85" r:id="rId84" location="marker=17/53.10038/8.89782" display="Rockwinkel 142"/>
    <hyperlink ref="A86" r:id="rId85" location="marker=17/53.10034/8.89743" display="Rockwinkel 142"/>
    <hyperlink ref="A87" r:id="rId86" location="marker=17/53.10034/8.89743" display="Rockwinkel 142"/>
    <hyperlink ref="A88" r:id="rId87" location="marker=17/53.10052/8.89756" display="Rockwinkel 142"/>
    <hyperlink ref="A90" r:id="rId88" location="marker=17/53.10084/8.89778" display="Rockwinkel 141"/>
    <hyperlink ref="A91" r:id="rId89" location="marker=17/53.10127/8.89796" display="Rockwinkel 140"/>
    <hyperlink ref="A92" r:id="rId90" location="marker=17/53.10127/8.89796" display="Rockwinkel 140"/>
    <hyperlink ref="A93" r:id="rId91" location="marker=17/53.10127/8.89796" display="Rockwinkel 140"/>
    <hyperlink ref="A94" r:id="rId92" location="marker=17/53.10160/8.89810" display="Rockwinkel 139b"/>
    <hyperlink ref="A95" r:id="rId93" location="marker=17/53.10160/8.89810" display="Rockwinkel 139b"/>
    <hyperlink ref="A97" r:id="rId94" location="marker=17/53.10177/8.89811" display="Rockwinkel 139a"/>
    <hyperlink ref="A98" r:id="rId95" location="marker=17/53.10181/8.89811" display="Rockwinkel 139"/>
    <hyperlink ref="A99" r:id="rId96" location="marker=17/53.10201/8.89821" display="Rockwinkel 138"/>
    <hyperlink ref="A100" r:id="rId97" location="marker=17/53.10212/8.89829" display="Rockwinkel 137"/>
    <hyperlink ref="A101" r:id="rId98" location="marker=17/53.10239/8.89840" display="Rockwinkel 136"/>
    <hyperlink ref="A102" r:id="rId99" location="marker=17/53.10239/8.89840" display="Rockwinkel 136"/>
    <hyperlink ref="A103" r:id="rId100" location="marker=17/53.10642/8.90091" display="Oberneuland 1a"/>
    <hyperlink ref="A104" r:id="rId101" location="marker=17/53.10424/8.90321" display="Oberneuland 4"/>
    <hyperlink ref="A105" r:id="rId102" location="marker=17/53.10465/8.90193" display="Oberneuland 3"/>
    <hyperlink ref="A106" r:id="rId103" location="marker=17/53.10465/8.90193" display="Oberneuland 3"/>
    <hyperlink ref="A107" r:id="rId104" location="marker=17/53.06017/8.92159" display="Rockwinkel 40B"/>
    <hyperlink ref="A108" r:id="rId105" location="marker=17/53.06141/8.92069" display="Rockwinkel 40"/>
    <hyperlink ref="A109" r:id="rId106" location="marker=17/53.06038/8.92196" display="Rockwinkel 40C"/>
    <hyperlink ref="A110" r:id="rId107" location="marker=17/53.06038/8.92196" display="Rockwinkel 40C"/>
    <hyperlink ref="A111" r:id="rId108" location="marker=17/53.06128/8.92194" display="Rockwinkel 41"/>
    <hyperlink ref="A112" r:id="rId109" location="marker=17/53.06201/8.92358" display="Rockwinkel 39a"/>
    <hyperlink ref="A113" r:id="rId110" location="marker=17/53.10025/8.90232" display="Rockwinkel 129"/>
    <hyperlink ref="A114" r:id="rId111" location="marker=17/53.10050/8.90225" display="Rockwinkel 129A"/>
    <hyperlink ref="A115" r:id="rId112" location="marker=17/53.10050/8.90225" display="Rockwinkel 129A"/>
    <hyperlink ref="A116" r:id="rId113" location="marker=17/53.10118/8.90258" display="Rockwinkel 134"/>
    <hyperlink ref="A117" r:id="rId114" location="marker=17/53.10069/8.90213" display="Rockwinkel 130"/>
    <hyperlink ref="A118" r:id="rId115" location="marker=17/53.10060/8.90177" display="Rockwinkel 130a"/>
    <hyperlink ref="A119" r:id="rId116" location="marker=17/53.10060/8.90177" display="Rockwinkel 130a"/>
    <hyperlink ref="A120" r:id="rId117" location="marker=17/53.10127/8.90261" display="Rockwinkel 134a"/>
    <hyperlink ref="A121" r:id="rId118" location="marker=17/53.10127/8.90261" display="Rockwinkel 134a"/>
    <hyperlink ref="A122" r:id="rId119" location="marker=17/53.10086/8.90219" display="Rockwinkel 131"/>
    <hyperlink ref="A123" r:id="rId120" location="marker=17/53.10086/8.90219" display="Rockwinkel 131"/>
    <hyperlink ref="A124" r:id="rId121" location="marker=17/53.10086/8.90219" display="Rockwinkel 131"/>
    <hyperlink ref="A125" r:id="rId122" location="marker=17/53.10137/8.90255" display="Rockwinkel 134A"/>
    <hyperlink ref="A126" r:id="rId123" location="marker=17/53.10137/8.90255" display="Rockwinkel 134A"/>
    <hyperlink ref="A127" r:id="rId124" location="marker=17/53.10102/8.90221" display="Rockwinkel 132"/>
    <hyperlink ref="A128" r:id="rId125" location="marker=17/53.10102/8.90221" display="Rockwinkel 132"/>
    <hyperlink ref="A129" r:id="rId126" location="marker=17/53.10119/8.90212" display="Rockwinkel 133"/>
    <hyperlink ref="A130" r:id="rId127" location="marker=17/53.10119/8.90212" display="Rockwinkel 133"/>
    <hyperlink ref="A131" r:id="rId128" location="marker=17/53.10156/8.90198" display="Rockwinkel 134B"/>
    <hyperlink ref="A132" r:id="rId129" location="marker=17/53.10346/8.90134" display="Rockwinkel 135"/>
    <hyperlink ref="A133" r:id="rId130" location="marker=17/53.10346/8.90134" display="Rockwinkel 135"/>
    <hyperlink ref="A134" r:id="rId131" location="marker=17/53.10346/8.90134" display="Rockwinkel 135"/>
    <hyperlink ref="A135" r:id="rId132" location="marker=17/53.10346/8.90134" display="Rockwinkel 135"/>
    <hyperlink ref="A136" r:id="rId133" location="marker=17/53.10346/8.90134" display="Rockwinkel 135"/>
    <hyperlink ref="A137" r:id="rId134" location="marker=17/53.10346/8.90134" display="Rockwinkel 135"/>
    <hyperlink ref="A138" r:id="rId135" location="marker=17/53.10334/8.90072" display="Rockwinkel 135a"/>
    <hyperlink ref="A139" r:id="rId136" location="marker=17/53.10346/8.90134" display="Rockwinkel 135"/>
    <hyperlink ref="A140" r:id="rId137" location="marker=17/53.10346/8.90134" display="Rockwinkel 135"/>
    <hyperlink ref="A141" r:id="rId138" location="marker=17/53.10346/8.90134" display="Rockwinkel 135"/>
    <hyperlink ref="A142" r:id="rId139" location="marker=17/53.10346/8.90134" display="Rockwinkel 135"/>
    <hyperlink ref="A143" r:id="rId140" location="marker=17/53.10346/8.90134" display="Rockwinkel 135"/>
    <hyperlink ref="A144" r:id="rId141" location="marker=17/53.10346/8.90134" display="Rockwinkel 135"/>
    <hyperlink ref="A145" r:id="rId142" location="marker=17/53.10256/8.94701" display="Oberneuland 40"/>
    <hyperlink ref="A146" r:id="rId143" location="marker=17/53.10235/8.94735" display="Oberneuland 44"/>
    <hyperlink ref="A147" r:id="rId144" location="marker=17/53.10351/8.94844" display="Oberneuland 41"/>
    <hyperlink ref="A148" r:id="rId145" location="marker=17/53.10351/8.94844" display="Oberneuland 41"/>
    <hyperlink ref="A149" r:id="rId146" location="marker=17/53.10310/8.94862" display="Oberneuland 45"/>
    <hyperlink ref="A150" r:id="rId147" location="marker=17/53.10310/8.94862" display="Oberneuland 45"/>
    <hyperlink ref="A151" r:id="rId148" location="marker=17/53.10310/8.94862" display="Oberneuland 45"/>
    <hyperlink ref="A152" r:id="rId149" location="marker=17/53.10537/8.95000" display="Oberneuland 42"/>
    <hyperlink ref="A153" r:id="rId150" location="marker=17/53.10537/8.95000" display="Oberneuland 42"/>
    <hyperlink ref="A154" r:id="rId151" location="marker=17/53.10537/8.95000" display="Oberneuland 42"/>
    <hyperlink ref="A155" r:id="rId152" location="marker=17/53.08060/8.94024" display="Rockwinkel 51b"/>
    <hyperlink ref="A156" r:id="rId153" location="marker=17/53.08066/8.94024" display="Rockwinkel 51a"/>
    <hyperlink ref="A157" r:id="rId154" location="marker=17/53.08066/8.94024" display="Rockwinkel 51a"/>
    <hyperlink ref="A158" r:id="rId155" location="marker=17/53.08071/8.94024" display="Rockwinkel 51"/>
    <hyperlink ref="A159" r:id="rId156" location="marker=17/53.08146/8.94137" display="Rockwinkel 53"/>
    <hyperlink ref="A160" r:id="rId157" location="marker=17/53.08154/8.93992" display="Rockwinkel 69b"/>
    <hyperlink ref="A161" r:id="rId158" location="marker=17/53.08144/8.94022" display="Rockwinkel 52a"/>
    <hyperlink ref="A162" r:id="rId159" location="marker=17/53.08144/8.94022" display="Rockwinkel 52a"/>
    <hyperlink ref="A163" r:id="rId160" location="marker=17/53.08186/8.93993" display="Rockwinkel 69"/>
    <hyperlink ref="A164" r:id="rId161" location="marker=17/53.08186/8.93993" display="Rockwinkel 69"/>
    <hyperlink ref="A165" r:id="rId162" location="marker=17/53.08257/8.94010" display="Rockwinkel 72"/>
    <hyperlink ref="A166" r:id="rId163" location="marker=17/53.08257/8.94010" display="Rockwinkel 72"/>
    <hyperlink ref="A167" r:id="rId164" location="marker=17/53.08302/8.94122" display="Rockwinkel 68A"/>
    <hyperlink ref="A168" r:id="rId165" location="marker=17/53.08308/8.94116" display="Rockwinkel 68B"/>
    <hyperlink ref="A169" r:id="rId166" location="marker=17/53.08308/8.94116" display="Rockwinkel 68B"/>
    <hyperlink ref="A170" r:id="rId167" location="marker=17/53.08347/8.94135" display="Rockwinkel 75"/>
    <hyperlink ref="A171" r:id="rId168" location="marker=17/53.08347/8.94135" display="Rockwinkel 75"/>
    <hyperlink ref="A172" r:id="rId169" location="marker=17/53.08347/8.94135" display="Rockwinkel 75"/>
    <hyperlink ref="A173" r:id="rId170" location="marker=17/53.08375/8.94135" display="Rockwinkel 76"/>
    <hyperlink ref="A174" r:id="rId171" location="marker=17/53.08416/8.94113" display="Rockwinkel 77"/>
    <hyperlink ref="A175" r:id="rId172" location="marker=17/53.08416/8.94113" display="Rockwinkel 77"/>
    <hyperlink ref="A176" r:id="rId173" location="marker=17/53.08460/8.94206" display="Rockwinkel 79"/>
    <hyperlink ref="A177" r:id="rId174" location="marker=17/53.08447/8.94133" display="Rockwinkel 77c"/>
    <hyperlink ref="A178" r:id="rId175" location="marker=17/53.08464/8.94149" display="Rockwinkel 78"/>
    <hyperlink ref="A179" r:id="rId176" location="marker=17/53.08500/8.94150" display="Rockwinkel 78a"/>
    <hyperlink ref="A180" r:id="rId177" location="marker=17/53.08504/8.94149" display="Rockwinkel 78b"/>
    <hyperlink ref="A181" r:id="rId178" location="marker=17/53.08554/8.94121" display="Rockwinkel 83f"/>
    <hyperlink ref="A182" r:id="rId179" location="marker=17/53.08554/8.94121" display="Rockwinkel 83f"/>
    <hyperlink ref="A183" r:id="rId180" location="marker=17/53.08554/8.94121" display="Rockwinkel 83f"/>
    <hyperlink ref="A184" r:id="rId181" location="marker=17/53.08572/8.94058" display="Rockwinkel 81"/>
    <hyperlink ref="A185" r:id="rId182" location="marker=17/53.08563/8.94172" display="Rockwinkel 80"/>
    <hyperlink ref="A186" r:id="rId183" location="marker=17/53.08563/8.94172" display="Rockwinkel 80"/>
    <hyperlink ref="A187" r:id="rId184" location="marker=17/53.08687/8.94321" display="Oberneuland 68"/>
    <hyperlink ref="A188" r:id="rId185" location="marker=17/53.08737/8.94390" display="Oberneuland 67b"/>
    <hyperlink ref="A189" r:id="rId186" location="marker=17/53.08737/8.94390" display="Oberneuland 67b"/>
    <hyperlink ref="A190" r:id="rId187" location="marker=17/53.08726/8.94431" display="Oberneuland 67"/>
    <hyperlink ref="A191" r:id="rId188" location="marker=17/53.08726/8.94431" display="Oberneuland 67"/>
    <hyperlink ref="A192" r:id="rId189" location="marker=17/53.08898/8.94338" display="Oberneuland 62"/>
    <hyperlink ref="A193" r:id="rId190" location="marker=17/53.08937/8.94403" display="Oberneuland 62a"/>
    <hyperlink ref="A194" r:id="rId191" location="marker=17/53.08776/8.94666" display="Oberneuland 75"/>
    <hyperlink ref="A195" r:id="rId192" location="marker=17/53.08776/8.94666" display="Oberneuland 75"/>
    <hyperlink ref="A196" r:id="rId193" location="marker=17/53.08783/8.94691" display="Oberneuland 75a"/>
    <hyperlink ref="A197" r:id="rId194" location="marker=17/53.09082/8.94612" display="Oberneuland 63"/>
    <hyperlink ref="A198" r:id="rId195" location="marker=17/53.09082/8.94612" display="Oberneuland 63"/>
    <hyperlink ref="A199" r:id="rId196" location="marker=17/53.09138/8.94691" display="Oberneuland 64"/>
    <hyperlink ref="A200" r:id="rId197" location="marker=17/53.09138/8.94691" display="Oberneuland 64"/>
    <hyperlink ref="A201" r:id="rId198" location="marker=17/53.09124/8.94750" display="Oberneuland 66"/>
    <hyperlink ref="A202" r:id="rId199" location="marker=17/53.09183/8.94733" display="Oberneuland 65"/>
    <hyperlink ref="A203" r:id="rId200" location="marker=17/53.09183/8.94733" display="Oberneuland 65"/>
    <hyperlink ref="A204" r:id="rId201" location="marker=17/53.09245/8.94917" display="Oberneuland 83"/>
    <hyperlink ref="A205" r:id="rId202" location="marker=17/53.09265/8.94889" display="Oberneuland 84"/>
    <hyperlink ref="A206" r:id="rId203" location="marker=17/53.09395/8.94897" display="Oberneuland 85"/>
    <hyperlink ref="A207" r:id="rId204" location="marker=17/53.09481/8.94893" display="Oberneuland 86"/>
    <hyperlink ref="A208" r:id="rId205" location="marker=17/53.09715/8.94771" display="Oberneuland 88"/>
    <hyperlink ref="A209" r:id="rId206" location="marker=17/53.09650/8.94759" display="Oberneuland 87c"/>
    <hyperlink ref="A210" r:id="rId207" location="marker=17/53.09644/8.94768" display="Oberneuland 87b"/>
    <hyperlink ref="A211" r:id="rId208" location="marker=17/53.09636/8.94776" display="Oberneuland 87a"/>
    <hyperlink ref="A212" r:id="rId209" location="marker=17/53.09627/8.94841" display="Oberneuland 87"/>
    <hyperlink ref="A213" r:id="rId210" location="marker=17/53.09874/8.94901" display="Oberneuland 89"/>
    <hyperlink ref="A214" r:id="rId211" location="marker=17/53.08982/8.93563" display="Rockwinkel 92b"/>
    <hyperlink ref="A215" r:id="rId212" location="marker=17/53.08982/8.93563" display="Rockwinkel 92b"/>
    <hyperlink ref="A216" r:id="rId213" location="marker=17/53.08971/8.93590" display="Rockwinkel 91n"/>
    <hyperlink ref="A217" r:id="rId214" location="marker=17/53.08971/8.93590" display="Rockwinkel 91n"/>
    <hyperlink ref="A218" r:id="rId215" location="marker=17/53.08971/8.93590" display="Rockwinkel 91n"/>
    <hyperlink ref="A219" r:id="rId216" location="marker=17/53.08958/8.93603" display="Rockwinkel 91l"/>
    <hyperlink ref="A220" r:id="rId217" location="marker=17/53.08958/8.93603" display="Rockwinkel 91l"/>
    <hyperlink ref="A221" r:id="rId218" location="marker=17/53.08946/8.93609" display="Rockwinkel 91k"/>
    <hyperlink ref="A222" r:id="rId219" location="marker=17/53.08929/8.93628" display="Rockwinkel 91i"/>
    <hyperlink ref="A223" r:id="rId220" location="marker=17/53.08929/8.93628" display="Rockwinkel 91i"/>
    <hyperlink ref="A224" r:id="rId221" location="marker=17/53.08929/8.93628" display="Rockwinkel 91i"/>
    <hyperlink ref="A225" r:id="rId222" location="marker=17/53.08919/8.93636" display="Rockwinkel 91h"/>
    <hyperlink ref="A226" r:id="rId223" location="marker=17/53.08910/8.93649" display="Rockwinkel 91o"/>
    <hyperlink ref="A227" r:id="rId224" location="marker=17/53.08910/8.93649" display="Rockwinkel 91o"/>
    <hyperlink ref="A228" r:id="rId225" location="marker=17/53.08910/8.93649" display="Rockwinkel 91o"/>
    <hyperlink ref="A229" r:id="rId226" location="marker=17/53.08889/8.93667" display="Rockwinkel 91d"/>
    <hyperlink ref="A230" r:id="rId227" location="marker=17/53.08889/8.93667" display="Rockwinkel 91d"/>
    <hyperlink ref="A231" r:id="rId228" location="marker=17/53.08866/8.93780" display="Rockwinkel 91b"/>
    <hyperlink ref="A232" r:id="rId229" location="marker=17/53.08868/8.93690" display="Rockwinkel 91"/>
    <hyperlink ref="A233" r:id="rId230" location="marker=17/53.08868/8.93690" display="Rockwinkel 91"/>
    <hyperlink ref="B234" r:id="rId231" location="marker=17/53.08799/8.93821" display="Mühlenfeldstraße 32"/>
    <hyperlink ref="B235" r:id="rId232" location="marker=17/53.08799/8.93821" display="Mühlenfeldstraße 32"/>
    <hyperlink ref="B236" r:id="rId233" location="marker=17/53.08760/8.93800" display="Mühlenfeldstraße 33"/>
    <hyperlink ref="B237" r:id="rId234" location="marker=17/53.08760/8.93800" display="Mühlenfeldstraße 33"/>
    <hyperlink ref="A238" r:id="rId235" location="marker=17/53.08771/8.93837" display="Rockwinkel 90a"/>
    <hyperlink ref="A239" r:id="rId236" location="marker=17/53.08768/8.93894" display="Rockwinkel 90"/>
    <hyperlink ref="A240" r:id="rId237" location="marker=17/53.08756/8.93876" display="Rockwinkel 89"/>
    <hyperlink ref="A241" r:id="rId238" location="marker=17/53.08756/8.93876" display="Rockwinkel 89"/>
    <hyperlink ref="A242" r:id="rId239" location="marker=17/53.08731/8.93967" display="Rockwinkel 88"/>
    <hyperlink ref="A243" r:id="rId240" location="marker=17/53.08731/8.93967" display="Rockwinkel 88"/>
    <hyperlink ref="A244" r:id="rId241" location="marker=17/53.08665/8.93917" display="Rockwinkel 87a"/>
    <hyperlink ref="A245" r:id="rId242" location="marker=17/53.08650/8.93941" display="Rockwinkel 87b"/>
    <hyperlink ref="A246" r:id="rId243" location="marker=17/53.08596/8.93838" display="Rockwinkel 86"/>
    <hyperlink ref="A247" r:id="rId244" location="marker=17/53.08530/8.93838" display="Rockwinkel 86a"/>
    <hyperlink ref="A248" r:id="rId245" location="marker=17/53.08530/8.93838" display="Rockwinkel 86a"/>
    <hyperlink ref="A249" r:id="rId246" location="marker=17/53.08530/8.93838" display="Rockwinkel 86a"/>
    <hyperlink ref="A250" r:id="rId247" location="marker=17/53.08527/8.93929" display="Rockwinkel 85d"/>
    <hyperlink ref="A251" r:id="rId248" location="marker=17/53.08498/8.93948" display="Rockwinkel 83a"/>
    <hyperlink ref="A252" r:id="rId249" location="marker=17/53.08519/8.93981" display="Rockwinkel 83e"/>
    <hyperlink ref="A253" r:id="rId250" location="marker=17/53.08492/8.93951" display="Rockwinkel 83"/>
    <hyperlink ref="B254" r:id="rId251" location="marker=17/53.08504/8.93995" display="Mühlenfeldstraße 62"/>
    <hyperlink ref="A255" r:id="rId252" location="marker=17/53.08469/8.93971" display="Rockwinkel 82"/>
    <hyperlink ref="A256" r:id="rId253" location="marker=17/53.08482/8.94022" display="Rockwinkel 82A"/>
    <hyperlink ref="A257" r:id="rId254" location="marker=17/53.08447/8.93982" display="Rockwinkel 82C"/>
    <hyperlink ref="A258" r:id="rId255" location="marker=17/53.08447/8.93982" display="Rockwinkel 82C"/>
    <hyperlink ref="A259" r:id="rId256" location="marker=17/53.08447/8.93982" display="Rockwinkel 82C"/>
    <hyperlink ref="A260" r:id="rId257" location="marker=17/53.08433/8.93993" display="Rockwinkel 82B"/>
    <hyperlink ref="A261" r:id="rId258" location="marker=17/53.08433/8.93993" display="Rockwinkel 82B"/>
    <hyperlink ref="A262" r:id="rId259" location="marker=17/53.08433/8.93993" display="Rockwinkel 82B"/>
    <hyperlink ref="A263" r:id="rId260" location="marker=17/53.08447/8.94038" display="Rockwinkel 82D"/>
    <hyperlink ref="A264" r:id="rId261" location="marker=17/53.08447/8.94038" display="Rockwinkel 82D"/>
    <hyperlink ref="A265" r:id="rId262" location="marker=17/53.08407/8.94009" display="Rockwinkel 74e"/>
    <hyperlink ref="A266" r:id="rId263" location="marker=17/53.08407/8.94009" display="Rockwinkel 74e"/>
    <hyperlink ref="A267" r:id="rId264" location="marker=17/53.08407/8.94009" display="Rockwinkel 74e"/>
    <hyperlink ref="A268" r:id="rId265" location="marker=17/53.08407/8.94009" display="Rockwinkel 74e"/>
    <hyperlink ref="A269" r:id="rId266" location="marker=17/53.08362/8.94030" display="Rockwinkel 74a"/>
    <hyperlink ref="A270" r:id="rId267" location="marker=17/53.08353/8.94012" display="Rockwinkel 74"/>
    <hyperlink ref="A271" r:id="rId268" location="marker=17/53.08320/8.94022" display="Rockwinkel 73"/>
    <hyperlink ref="A272" r:id="rId269" location="marker=17/53.08371/8.93731" display="Rockwinkel 82E"/>
    <hyperlink ref="A273" r:id="rId270" location="marker=17/53.08389/8.93728" display="Rockwinkel 82d"/>
    <hyperlink ref="A274" r:id="rId271" location="marker=17/53.08395/8.93664" display="Rockwinkel 21b"/>
    <hyperlink ref="A275" r:id="rId272" location="marker=17/53.08395/8.93664" display="Rockwinkel 21b"/>
    <hyperlink ref="A276" r:id="rId273" location="marker=17/53.08395/8.93664" display="Rockwinkel 21b"/>
    <hyperlink ref="A277" r:id="rId274" location="marker=17/53.08404/8.93714" display="Rockwinkel 82c"/>
    <hyperlink ref="A278" r:id="rId275" location="marker=17/53.08433/8.93708" display="Rockwinkel 83c"/>
    <hyperlink ref="A279" r:id="rId276" location="marker=17/53.08433/8.93708" display="Rockwinkel 83c"/>
    <hyperlink ref="A280" r:id="rId277" location="marker=17/53.08455/8.93708" display="Rockwinkel 83d"/>
    <hyperlink ref="A281" r:id="rId278" location="marker=17/53.08463/8.93684" display="Rockwinkel 85c"/>
    <hyperlink ref="A282" r:id="rId279" location="marker=17/53.08469/8.93680" display="Rockwinkel 85c"/>
    <hyperlink ref="A283" r:id="rId280" location="marker=17/53.08487/8.93628" display="Rockwinkel 84"/>
    <hyperlink ref="A284" r:id="rId281" location="marker=17/53.08640/8.93602" display="Rockwinkel 87"/>
    <hyperlink ref="A285" r:id="rId282" location="marker=17/53.09850/8.89717" display="Rockwinkel 143"/>
    <hyperlink ref="A286" r:id="rId283" location="marker=17/53.09850/8.89717" display="Rockwinkel 143"/>
    <hyperlink ref="A287" r:id="rId284" location="marker=17/53.09857/8.89737" display="Rockwinkel 143a"/>
    <hyperlink ref="A288" r:id="rId285" location="marker=17/53.09870/8.89791" display="Rockwinkel 144"/>
    <hyperlink ref="A289" r:id="rId286" location="marker=17/53.09870/8.89791" display="Rockwinkel 144"/>
    <hyperlink ref="A290" r:id="rId287" location="marker=17/53.09904/8.89905" display="Rockwinkel 149"/>
    <hyperlink ref="A291" r:id="rId288" location="marker=17/53.09905/8.89924" display="Rockwinkel 149B"/>
    <hyperlink ref="A292" r:id="rId289" location="marker=17/53.09915/8.89968" display="Rockwinkel 149c"/>
    <hyperlink ref="A293" r:id="rId290" location="marker=17/53.09922/8.89991" display="Rockwinkel 149D"/>
    <hyperlink ref="A294" r:id="rId291" location="marker=17/53.09922/8.89991" display="Rockwinkel 149D"/>
    <hyperlink ref="A295" r:id="rId292" location="marker=17/53.09923/8.90013" display="Rockwinkel 149e"/>
    <hyperlink ref="A296" r:id="rId293" location="marker=17/53.09936/8.90052" display="Rockwinkel 149f"/>
    <hyperlink ref="A297" r:id="rId294" location="marker=17/53.09936/8.90052" display="Rockwinkel 149f"/>
    <hyperlink ref="A298" r:id="rId295" location="marker=17/53.09948/8.90092" display="Rockwinkel 148b"/>
    <hyperlink ref="A299" r:id="rId296" location="marker=17/53.09957/8.90140" display="Rockwinkel 148A"/>
    <hyperlink ref="A300" r:id="rId297" location="marker=17/53.09957/8.90140" display="Rockwinkel 148A"/>
    <hyperlink ref="A301" r:id="rId298" location="marker=17/53.09957/8.90140" display="Rockwinkel 148A"/>
    <hyperlink ref="A302" r:id="rId299" location="marker=17/53.09957/8.90140" display="Rockwinkel 148A"/>
    <hyperlink ref="A303" r:id="rId300" location="marker=17/53.09971/8.90184" display="Rockwinkel 148"/>
    <hyperlink ref="A304" r:id="rId301" location="marker=17/53.09980/8.90227" display="Rockwinkel 147"/>
    <hyperlink ref="A305" r:id="rId302" location="marker=17/53.09980/8.90227" display="Rockwinkel 147"/>
    <hyperlink ref="A306" r:id="rId303" location="marker=17/53.09990/8.90270" display="Rockwinkel 146"/>
    <hyperlink ref="A307" r:id="rId304" location="marker=17/53.10055/8.90298" display="Rockwinkel 128"/>
    <hyperlink ref="A308" r:id="rId305" location="marker=17/53.10061/8.90329" display="Rockwinkel 128a"/>
    <hyperlink ref="A309" r:id="rId306" location="marker=17/53.10078/8.90401" display="Rockwinkel 127"/>
    <hyperlink ref="A310" r:id="rId307" location="marker=17/53.10078/8.90401" display="Rockwinkel 127"/>
    <hyperlink ref="A311" r:id="rId308" location="marker=17/53.10078/8.90401" display="Rockwinkel 127"/>
    <hyperlink ref="A312" r:id="rId309" location="marker=17/53.10089/8.90437" display="Rockwinkel 126"/>
    <hyperlink ref="A313" r:id="rId310" location="marker=17/53.10089/8.90437" display="Rockwinkel 126"/>
    <hyperlink ref="A314" r:id="rId311" location="marker=17/53.10098/8.90474" display="Rockwinkel 125a"/>
    <hyperlink ref="A315" r:id="rId312" location="marker=17/53.10098/8.90474" display="Rockwinkel 125a"/>
    <hyperlink ref="A316" r:id="rId313" location="marker=17/53.10107/8.90494" display="Rockwinkel 125"/>
    <hyperlink ref="A318" r:id="rId314" location="marker=17/53.10110/8.90525" display="Rockwinkel 124"/>
    <hyperlink ref="A319" r:id="rId315" location="marker=17/53.10114/8.90546" display="Rockwinkel 123a"/>
    <hyperlink ref="A320" r:id="rId316" location="marker=17/53.10117/8.90559" display="Rockwinkel 123"/>
    <hyperlink ref="A321" r:id="rId317" location="marker=17/53.10117/8.90559" display="Rockwinkel 123"/>
    <hyperlink ref="A322" r:id="rId318" location="marker=17/53.10119/8.90590" display="Rockwinkel 122"/>
    <hyperlink ref="A323" r:id="rId319" location="marker=17/53.10119/8.90590" display="Rockwinkel 122"/>
    <hyperlink ref="A324" r:id="rId320" location="marker=17/53.10130/8.90605" display="Rockwinkel 121"/>
    <hyperlink ref="A325" r:id="rId321" location="marker=17/53.10134/8.90621" display="Rockwinkel 121a"/>
    <hyperlink ref="A326" r:id="rId322" location="marker=17/53.10144/8.90728" display="Rockwinkel 120"/>
    <hyperlink ref="A327" r:id="rId323" location="marker=17/53.10166/8.90982" display="Rockwinkel 113"/>
    <hyperlink ref="A328" r:id="rId324" location="marker=17/53.10166/8.90982" display="Rockwinkel 113"/>
    <hyperlink ref="A329" r:id="rId325" location="marker=17/53.10250/8.91125" display="Rockwinkel 115"/>
    <hyperlink ref="A330" r:id="rId326" location="marker=17/53.08690/8.94275" display="Oberneuland 61"/>
    <hyperlink ref="A331" r:id="rId327" location="marker=17/53.08707/8.94244" display="Oberneuland 60"/>
    <hyperlink ref="A332" r:id="rId328" location="marker=17/53.08614/8.94521" display="Oberneuland 71"/>
    <hyperlink ref="A333" r:id="rId329" location="marker=17/53.08614/8.94521" display="Oberneuland 71"/>
    <hyperlink ref="A334" r:id="rId330" location="marker=17/53.08725/8.94213" display="Oberneuland 59"/>
    <hyperlink ref="A335" r:id="rId331" location="marker=17/53.08623/8.94463" display="Oberneuland 70a"/>
    <hyperlink ref="A336" r:id="rId332" location="marker=17/53.08630/8.94450" display="Oberneuland 70"/>
    <hyperlink ref="A337" r:id="rId333" location="marker=17/53.08645/8.94421" display="Oberneuland 69"/>
    <hyperlink ref="A338" r:id="rId334" location="marker=17/53.08645/8.94421" display="Oberneuland 69"/>
    <hyperlink ref="A339" r:id="rId335" location="marker=17/53.08848/8.94053" display="Oberneuland 58"/>
    <hyperlink ref="A340" r:id="rId336" location="marker=17/53.08873/8.94026" display="Oberneuland 57"/>
    <hyperlink ref="A341" r:id="rId337" location="marker=17/53.08873/8.94026" display="Oberneuland 57"/>
    <hyperlink ref="A342" r:id="rId338" location="marker=17/53.08956/8.94048" display="Oberneuland 55"/>
    <hyperlink ref="A343" r:id="rId339" location="marker=17/53.08987/8.94027" display="Oberneuland 55a"/>
    <hyperlink ref="A344" r:id="rId340" location="marker=17/53.08951/8.93902" display="Oberneuland 56"/>
    <hyperlink ref="A345" r:id="rId341" location="marker=17/53.08951/8.93902" display="Oberneuland 56"/>
    <hyperlink ref="A346" r:id="rId342" location="marker=17/53.08991/8.93975" display="Oberneuland 54"/>
    <hyperlink ref="A347" r:id="rId343" location="marker=17/53.09087/8.93906" display="Oberneuland 53"/>
    <hyperlink ref="A348" r:id="rId344" location="marker=17/53.09118/8.93941" display="Oberneuland 53a"/>
    <hyperlink ref="A349" r:id="rId345" location="marker=17/53.09039/8.93695" display="Rockwinkel 92"/>
    <hyperlink ref="A350" r:id="rId346" location="marker=17/53.09129/8.93864" display="Oberneuland 52"/>
    <hyperlink ref="A351" r:id="rId347" location="marker=17/53.09095/8.93746" display="Oberneuland 51"/>
    <hyperlink ref="A352" r:id="rId348" location="marker=17/53.09071/8.93726" display="Rockwinkel 92"/>
    <hyperlink ref="A353" r:id="rId349" location="marker=17/53.09089/8.93679" display="Rockwinkel 93"/>
    <hyperlink ref="A354" r:id="rId350" location="marker=17/53.09089/8.93679" display="Rockwinkel 93"/>
    <hyperlink ref="A355" r:id="rId351" location="marker=17/53.09124/8.93713" display="Oberneuland 49"/>
    <hyperlink ref="A356" r:id="rId352" location="marker=17/53.09121/8.93676" display="Oberneuland 49b"/>
    <hyperlink ref="A357" r:id="rId353" location="marker=17/53.09129/8.93655" display="Oberneuland 49a"/>
    <hyperlink ref="A358" r:id="rId354" location="marker=17/53.09177/8.93642" display="Oberneuland 48"/>
    <hyperlink ref="A359" r:id="rId355" location="marker=17/53.09152/8.93509" display="Rockwinkel 98"/>
    <hyperlink ref="A360" r:id="rId356" location="marker=17/53.09160/8.93577" display="Oberneuland 47c"/>
    <hyperlink ref="A361" r:id="rId357" location="marker=17/53.09172/8.93494" display="Rockwinkel 98"/>
    <hyperlink ref="A362" r:id="rId358" location="marker=17/53.09164/8.93569" display="Oberneuland 47d"/>
    <hyperlink ref="A363" r:id="rId359" location="marker=17/53.09164/8.93569" display="Oberneuland 47d"/>
    <hyperlink ref="A364" r:id="rId360" location="marker=17/53.09171/8.93416" display="Rockwinkel 99"/>
    <hyperlink ref="A365" r:id="rId361" location="marker=17/53.09168/8.93558" display="Oberneuland 47b"/>
    <hyperlink ref="A366" r:id="rId362" location="marker=17/53.09168/8.93558" display="Oberneuland 47b"/>
    <hyperlink ref="A367" r:id="rId363" location="marker=17/53.09208/8.93372" display="Rockwinkel 100"/>
    <hyperlink ref="A368" r:id="rId364" location="marker=17/53.09256/8.93512" display="Oberneuland 47"/>
    <hyperlink ref="A369" r:id="rId365" location="marker=17/53.09280/8.93479" display="Oberneuland 46"/>
    <hyperlink ref="A370" r:id="rId366" location="marker=17/53.09256/8.93349" display="Rockwinkel 101"/>
    <hyperlink ref="A371" r:id="rId367" location="marker=17/53.09177/8.93277" display="Rockwinkel 100A"/>
    <hyperlink ref="A372" r:id="rId368" location="marker=17/53.09349/8.93436" display="Oberneuland 43"/>
    <hyperlink ref="A373" r:id="rId369" location="marker=17/53.09363/8.93413" display="Oberneuland 43a"/>
    <hyperlink ref="A374" r:id="rId370" location="marker=17/53.09525/8.93577" display="Oberneuland 39"/>
    <hyperlink ref="A375" r:id="rId371" location="marker=17/53.09314/8.93153" display="Rockwinkel 102"/>
    <hyperlink ref="A376" r:id="rId372" location="marker=17/53.09314/8.93153" display="Rockwinkel 102"/>
    <hyperlink ref="A377" r:id="rId373" location="marker=17/53.09415/8.93201" display="Oberneuland 38"/>
    <hyperlink ref="A378" r:id="rId374" location="marker=17/53.09473/8.93302" display="Oberneuland 38b"/>
    <hyperlink ref="A379" r:id="rId375" location="marker=17/53.09473/8.93302" display="Oberneuland 38b"/>
    <hyperlink ref="A380" r:id="rId376" location="marker=17/53.09415/8.93201" display="Oberneuland 38a"/>
    <hyperlink ref="A381" r:id="rId377" location="marker=17/53.09470/8.93193" display="Oberneuland 37"/>
    <hyperlink ref="A382" r:id="rId378" location="marker=17/53.09475/8.93136" display="Oberneuland 36"/>
    <hyperlink ref="A383" r:id="rId379" location="marker=17/53.09480/8.93127" display="Oberneuland 36a"/>
    <hyperlink ref="A384" r:id="rId380" location="marker=17/53.09501/8.93122" display="Oberneuland 35"/>
    <hyperlink ref="A385" r:id="rId381" location="marker=17/53.09501/8.93122" display="Oberneuland 35"/>
    <hyperlink ref="A386" r:id="rId382" location="marker=17/53.09610/8.92957" display="Oberneuland 34"/>
    <hyperlink ref="A387" r:id="rId383" location="marker=17/53.09610/8.92957" display="Oberneuland 34"/>
    <hyperlink ref="A388" r:id="rId384" location="marker=17/53.09588/8.92872" display="Rockwinkel 103"/>
    <hyperlink ref="A389" r:id="rId385" location="marker=17/53.09620/8.92921" display="Oberneuland 33"/>
    <hyperlink ref="A390" r:id="rId386" location="marker=17/53.09620/8.92921" display="Oberneuland 33"/>
    <hyperlink ref="A391" r:id="rId387" location="marker=17/53.09672/8.92966" display="Oberneuland 32"/>
    <hyperlink ref="A392" r:id="rId388" location="marker=17/53.09633/8.92779" display="Rockwinkel 104"/>
    <hyperlink ref="A393" r:id="rId389" location="marker=17/53.09613/8.92595" display="Rockwinkel 105"/>
    <hyperlink ref="A394" r:id="rId390" location="marker=17/53.09687/8.92845" display="Oberneuland 31"/>
    <hyperlink ref="A395" r:id="rId391" location="marker=17/53.09620/8.92590" display="Rockwinkel 105c"/>
    <hyperlink ref="A396" r:id="rId392" location="marker=17/53.09620/8.92590" display="Rockwinkel 105c"/>
    <hyperlink ref="A397" r:id="rId393" location="marker=17/53.09721/8.92769" display="Oberneuland 30"/>
    <hyperlink ref="A398" r:id="rId394" location="marker=17/53.09721/8.92769" display="Oberneuland 30"/>
    <hyperlink ref="A399" r:id="rId395" location="marker=17/53.09721/8.92769" display="Oberneuland 30"/>
    <hyperlink ref="A400" r:id="rId396" location="marker=17/53.09663/8.92750" display="Rockwinkel 105"/>
    <hyperlink ref="A401" r:id="rId397" location="marker=17/53.09733/8.92723" display="Oberneuland 30a"/>
    <hyperlink ref="A402" r:id="rId398" location="marker=17/53.096212/8.923485" display="Rockwinkel 107b"/>
    <hyperlink ref="A403" r:id="rId399" location="marker=17/53.096212/8.923485" display="Rockwinkel 107b"/>
    <hyperlink ref="A404" r:id="rId400" location="marker=17/53.096212/8.923485" display="Rockwinkel 107b"/>
    <hyperlink ref="A405" r:id="rId401" location="marker=17/53.097546/8.92567" display="Rockwinkel 106"/>
    <hyperlink ref="A406" r:id="rId402" location="marker=17/53.09696/8.92161" display="Rockwinkel 107a"/>
    <hyperlink ref="A407" r:id="rId403" location="marker=17/53.09870/8.92501" display="Oberneuland 29"/>
    <hyperlink ref="A408" r:id="rId404" location="marker=17/53.09735/8.92135" display="Rockwinkel 107"/>
    <hyperlink ref="A409" r:id="rId405" location="marker=17/53.09877/8.92441" display="Oberneuland 28"/>
    <hyperlink ref="A410" r:id="rId406" location="marker=17/53.09877/8.92441" display="Oberneuland 28"/>
    <hyperlink ref="A411" r:id="rId407" location="marker=17/53.09888/8.92386" display="Oberneuland 27"/>
    <hyperlink ref="A412" r:id="rId408" location="marker=17/53.09888/8.92386" display="Oberneuland 27"/>
    <hyperlink ref="A413" r:id="rId409" location="marker=17/53.09888/8.92386" display="Oberneuland 27"/>
    <hyperlink ref="A414" r:id="rId410" location="marker=17/53.09859/8.92258" display="Rockwinkel 108"/>
    <hyperlink ref="A415" r:id="rId411" location="marker=17/53.09911/8.92415" display="Oberneuland 27b"/>
    <hyperlink ref="A416" r:id="rId412" location="marker=17/53.09869/8.92230" display="Rockwinkel 108a"/>
    <hyperlink ref="A417" r:id="rId413" location="marker=17/53.09880/8.92327" display="Oberneuland 26b"/>
    <hyperlink ref="A418" r:id="rId414" location="marker=17/53.09849/8.92096" display="Rockwinkel 109"/>
    <hyperlink ref="A419" r:id="rId415" location="marker=17/53.10156/8.92751" display="Oberneuland 26"/>
    <hyperlink ref="A420" r:id="rId416" location="marker=17/53.09833/8.91976" display="Rockwinkel 109a"/>
    <hyperlink ref="A421" r:id="rId417" location="marker=17/53.10288/8.92901" display="Oberneuland 25"/>
    <hyperlink ref="A422" r:id="rId418" location="marker=17/53.09917/8.92118" display="Rockwinkel 110b"/>
    <hyperlink ref="A423" r:id="rId419" location="marker=17/53.10294/8.92891" display="Oberneuland 25b"/>
    <hyperlink ref="A424" r:id="rId420" location="marker=17/53.09917/8.92118" display="Rockwinkel 110b"/>
    <hyperlink ref="A425" r:id="rId421" location="marker=17/53.10300/8.92878" display="Oberneuland 25a"/>
    <hyperlink ref="A426" r:id="rId422" location="marker=17/53.09924/8.92032" display="Rockwinkel 110a/c"/>
    <hyperlink ref="A427" r:id="rId423" location="marker=17/53.09915/8.92248" display="Oberneuland 24"/>
    <hyperlink ref="A428" r:id="rId424" location="marker=17/53.09928/8.92215" display="Oberneuland 23a"/>
    <hyperlink ref="A429" r:id="rId425" location="marker=17/53.09928/8.92215" display="Oberneuland 23a"/>
    <hyperlink ref="A430" r:id="rId426" location="marker=17/53.09928/8.92215" display="Oberneuland 23a"/>
    <hyperlink ref="A431" r:id="rId427" location="marker=17/53.09928/8.92215" display="Oberneuland 23a"/>
    <hyperlink ref="A432" r:id="rId428" location="marker=17/53.09952/8.91875" display="Rockwinkel 111"/>
    <hyperlink ref="A433" r:id="rId429" location="marker=17/53.09918/8.91752" display="Rockwinkel 111a"/>
    <hyperlink ref="A434" r:id="rId430" location="marker=17/53.09918/8.91752" display="Rockwinkel 111a"/>
    <hyperlink ref="A435" r:id="rId431" location="marker=17/53.09945/8.92151" display="Oberneuland 23"/>
    <hyperlink ref="A436" r:id="rId432" location="marker=17/53.09945/8.92151" display="Oberneuland 23"/>
    <hyperlink ref="A437" r:id="rId433" location="marker=17/53.10009/8.91889" display="Rockwinkel 112b"/>
    <hyperlink ref="A438" r:id="rId434" location="marker=17/53.09976/8.92151" display="Oberneuland 22"/>
    <hyperlink ref="A439" r:id="rId435" location="marker=17/53.09976/8.92151" display="Oberneuland 22"/>
    <hyperlink ref="A440" r:id="rId436" location="marker=17/53.10009/8.91834" display="Rockwinkel 112"/>
    <hyperlink ref="A441" r:id="rId437" location="marker=17/53.10009/8.91834" display="Rockwinkel 112"/>
    <hyperlink ref="A442" r:id="rId438" location="marker=17/53.10210/8.92397" display="Oberneuland 21"/>
    <hyperlink ref="A443" r:id="rId439" location="marker=17/53.10210/8.92397" display="Oberneuland 21"/>
    <hyperlink ref="A444" r:id="rId440" location="marker=17/53.10246/8.92349" display="Oberneuland 20"/>
    <hyperlink ref="A445" r:id="rId441" location="marker=17/53.10246/8.92349" display="Oberneuland 20"/>
    <hyperlink ref="A446" r:id="rId442" location="marker=17/53.10123/8.92007" display="Oberneuland 19"/>
    <hyperlink ref="A447" r:id="rId443" location="marker=17/53.10123/8.92007" display="Oberneuland 19"/>
    <hyperlink ref="A448" r:id="rId444" location="marker=17/53.10134/8.91679" display="Oberneuland 19c"/>
    <hyperlink ref="A449" r:id="rId445" location="marker=17/53.10291/8.91745" display="Oberneuland 17"/>
    <hyperlink ref="A450" r:id="rId446" location="marker=17/53.10189/8.91499" display="Oberneuland 18"/>
    <hyperlink ref="A451" r:id="rId447" location="marker=17/53.10319/8.91763" display="Oberneuland 16"/>
    <hyperlink ref="A452" r:id="rId448" location="marker=17/53.10160/8.91382" display="Rockwinkel 112c"/>
    <hyperlink ref="A453" r:id="rId449" location="marker=17/53.10374/8.91725" display="Oberneuland 16a"/>
    <hyperlink ref="A454" r:id="rId450" location="marker=17/53.10237/8.91327" display="Oberneuland 15"/>
    <hyperlink ref="A455" r:id="rId451" location="marker=17/53.10246/8.91360" display="Oberneuland 15a"/>
    <hyperlink ref="A456" r:id="rId452" location="marker=17/53.10279/8.91156" display="Oberneuland 14"/>
    <hyperlink ref="A457" r:id="rId453" location="marker=17/53.10279/8.91156" display="Oberneuland 14"/>
    <hyperlink ref="A458" r:id="rId454" location="marker=17/53.10242/8.91005" display="Rockwinkel 116"/>
    <hyperlink ref="A459" r:id="rId455" location="marker=17/53.10254/8.90992" display="Rockwinkel 116"/>
    <hyperlink ref="A460" r:id="rId456" location="marker=17/53.10271/8.91019" display="Rockwinkel 117"/>
    <hyperlink ref="A461" r:id="rId457" location="marker=17/53.10278/8.90988" display="Rockwinkel 118a"/>
    <hyperlink ref="A462" r:id="rId458" location="marker=17/53.10325/8.910045" display="Oberneuland 13"/>
    <hyperlink ref="A463" r:id="rId459" location="marker=17/53.10277/8.90964" display="Rockwinkel 118"/>
    <hyperlink ref="A464" r:id="rId460" location="marker=17/53.10277/8.90964" display="Rockwinkel 118"/>
    <hyperlink ref="A465" r:id="rId461" location="marker=17/53.10490/8.91150" display="Oberneuland 12"/>
    <hyperlink ref="A466" r:id="rId462" location="marker=17/53.10548/8.91144" display="Oberneuland 12d"/>
    <hyperlink ref="A467" r:id="rId463" location="marker=17/53.10320/8.90868" display="Rockwinkel 119"/>
    <hyperlink ref="A468" r:id="rId464" location="marker=17/53.103771/8.908925" display="Oberneuland 11"/>
    <hyperlink ref="A469" r:id="rId465" location="marker=17/53.10342/8.90806" display="Rockwinkel 119a"/>
    <hyperlink ref="A470" r:id="rId466" location="marker=17/53.10342/8.90806" display="Rockwinkel 119a"/>
    <hyperlink ref="A471" r:id="rId467" location="marker=17/53.10391/8.90846" display="Oberneuland 10"/>
    <hyperlink ref="A472" r:id="rId468" location="marker=17/53.10446/8.90814" display="Oberneuland 9a"/>
    <hyperlink ref="A473" r:id="rId469" location="marker=17/53.10524/8.90862" display="Oberneuland 9"/>
    <hyperlink ref="A474" r:id="rId470" location="marker=17/53.10508/8.90585" display="Oberneuland 8"/>
    <hyperlink ref="A475" r:id="rId471" location="marker=17/53.10447/8.90435" display="Oberneuland 7"/>
    <hyperlink ref="A476" r:id="rId472" location="marker=17/53.10454/8.90398" display="Oberneuland 7a"/>
    <hyperlink ref="A477" r:id="rId473" location="marker=17/53.10486/8.90391" display="Oberneuland 6a"/>
    <hyperlink ref="A478" r:id="rId474" location="marker=17/53.10466/8.90366" display="Oberneuland 6"/>
    <hyperlink ref="A479" r:id="rId475" location="marker=17/53.10466/8.90366" display="Oberneuland 6"/>
    <hyperlink ref="A480" r:id="rId476" location="marker=17/53.10496/8.90331" display="Oberneuland 5"/>
    <hyperlink ref="A481" r:id="rId477" location="marker=17/53.10521/8.90240" display="Oberneuland 2a"/>
    <hyperlink ref="A482" r:id="rId478" location="marker=17/53.10525/8.90303" display="Oberneuland 1c"/>
    <hyperlink ref="A483" r:id="rId479" location="marker=17/53.10532/8.90225" display="Oberneuland 2"/>
    <hyperlink ref="A484" r:id="rId480" location="marker=17/53.10562/8.90281" display="Oberneuland 1b"/>
    <hyperlink ref="A485" r:id="rId481" location="marker=17/53.10559/8.90182" display="Oberneuland 1d"/>
    <hyperlink ref="A486" r:id="rId482" location="marker=17/53.10559/8.90182" display="Oberneuland 1d"/>
    <hyperlink ref="A487" r:id="rId483" location="marker=17/53.10559/8.90182" display="Oberneuland 1d"/>
    <hyperlink ref="A488" r:id="rId484" location="marker=17/53.10648/8.90111" display="Oberneuland 1"/>
    <hyperlink ref="A489" r:id="rId485" location="marker=17/53.10648/8.90111" display="Oberneuland 1"/>
    <hyperlink ref="A490" r:id="rId486" location="marker=17/53.10648/8.90111" display="Oberneuland 1"/>
    <hyperlink ref="A491" r:id="rId487" location="marker=17/53.10648/8.90111" display="Oberneuland 1"/>
    <hyperlink ref="A492" r:id="rId488" location="marker=17/53.10648/8.90111" display="Oberneuland 1"/>
    <hyperlink ref="A493" r:id="rId489" location="marker=17/53.05990/8.91873" display="Rockwinkel 40A"/>
    <hyperlink ref="A494" r:id="rId490" location="marker=17/53.05990/8.91873" display="Rockwinkel 40A"/>
    <hyperlink ref="A495" r:id="rId491" location="marker=17/53.05990/8.91873" display="Rockwinkel 40A"/>
    <hyperlink ref="A496" r:id="rId492" location="marker=17/53.09083/8.93648" display="Rockwinkel 93A"/>
    <hyperlink ref="A497" r:id="rId493" location="marker=17/53.09083/8.93648" display="Rockwinkel 93A"/>
    <hyperlink ref="A498" r:id="rId494" location="marker=17/53.09053/8.93520" display="Rockwinkel 94c"/>
    <hyperlink ref="A499" r:id="rId495" location="marker=17/53.09070/8.93496" display="Rockwinkel 94"/>
    <hyperlink ref="A500" r:id="rId496" location="marker=17/53.09070/8.93496" display="Rockwinkel 94"/>
    <hyperlink ref="A501" r:id="rId497" location="marker=17/53.09126/8.93404" display="Rockwinkel 97"/>
    <hyperlink ref="A502" r:id="rId498" location="marker=17/53.09068/8.93447" display="Rockwinkel 95"/>
    <hyperlink ref="A503" r:id="rId499" location="marker=17/53.09068/8.93447" display="Rockwinkel 95"/>
    <hyperlink ref="A504" r:id="rId500" location="marker=17/53.09006/8.93405" display="Rockwinkel 95c/d"/>
    <hyperlink ref="A505" r:id="rId501" location="marker=17/53.09006/8.93405" display="Rockwinkel 95c/d"/>
    <hyperlink ref="A506" r:id="rId502" location="marker=17/53.09044/8.93407" display="Rockwinkel 95i"/>
    <hyperlink ref="A507" r:id="rId503" location="marker=17/53.09044/8.93407" display="Rockwinkel 95i"/>
    <hyperlink ref="A508" r:id="rId504" location="marker=17/53.09004/8.93394" display="Rockwinkel 95d"/>
    <hyperlink ref="A509" r:id="rId505" location="marker=17/53.09050/8.93348" display="Rockwinkel 95k"/>
    <hyperlink ref="A510" r:id="rId506" location="marker=17/53.09001/8.93378" display="Rockwinkel 95e"/>
    <hyperlink ref="A511" r:id="rId507" location="marker=17/53.09000/8.93368" display="Rockwinkel 95f"/>
    <hyperlink ref="A512" r:id="rId508" location="marker=17/53.08992/8.93340" display="Rockwinkel 95h"/>
    <hyperlink ref="A513" r:id="rId509" location="marker=17/53.08994/8.93349" display="Rockwinkel 95g"/>
    <hyperlink ref="A514" r:id="rId510" location="marker=17/53.08861/8.93300" display="Rockwinkel 96"/>
    <hyperlink ref="A515" r:id="rId511" location="marker=17/53.08861/8.93300" display="Rockwinkel 96"/>
    <hyperlink ref="A516" r:id="rId512" location="marker=17/53.08861/8.93300" display="Rockwinkel 96"/>
    <hyperlink ref="A517" r:id="rId513" location="marker=17/53.08861/8.93300" display="Rockwinkel 96"/>
    <hyperlink ref="A518" r:id="rId514" location="marker=17/53.09027/8.92774" display="Rockwinkel 8f"/>
    <hyperlink ref="A519" r:id="rId515" location="marker=17/53.09090/8.92730" display="Rockwinkel 8e"/>
    <hyperlink ref="A520" r:id="rId516" location="marker=17/53.09090/8.92730" display="Rockwinkel 8e"/>
    <hyperlink ref="A521" r:id="rId517" location="marker=17/53.09090/8.92730" display="Rockwinkel 8e"/>
    <hyperlink ref="A522" r:id="rId518" location="marker=17/53.09078/8.92392" display="Rockwinkel 7c"/>
    <hyperlink ref="A523" r:id="rId519" location="marker=17/53.09152/8.92424" display="Rockwinkel 7d"/>
    <hyperlink ref="A524" r:id="rId520" location="marker=17/53.09110/8.92162" display="Rockwinkel 7"/>
    <hyperlink ref="A525" r:id="rId521" location="marker=17/53.09161/8.92067" display="Rockwinkel 6d"/>
    <hyperlink ref="A526" r:id="rId522" location="marker=17/53.09161/8.92067" display="Rockwinkel 6d"/>
    <hyperlink ref="A527" r:id="rId523" location="marker=17/53.09179/8.92058" display="Rockwinkel 6d"/>
    <hyperlink ref="A528" r:id="rId524" location="marker=17/53.09179/8.92058" display="Rockwinkel 6d"/>
    <hyperlink ref="A529" r:id="rId525" location="marker=17/53.09179/8.92058" display="Rockwinkel 6d"/>
    <hyperlink ref="A530" r:id="rId526" location="marker=17/53.09183/8.92032" display="Rockwinkel 6c"/>
    <hyperlink ref="A531" r:id="rId527" location="marker=17/53.09208/8.91863" display="Rockwinkel 6"/>
    <hyperlink ref="A532" r:id="rId528" location="marker=17/53.09297/8.91780" display="Rockwinkel 5h"/>
    <hyperlink ref="A533" r:id="rId529" location="marker=17/53.09297/8.91780" display="Rockwinkel 5h"/>
    <hyperlink ref="A534" r:id="rId530" location="marker=17/53.09273/8.91694" display="Rockwinkel 5g"/>
    <hyperlink ref="A535" r:id="rId531" location="marker=17/53.09296/8.91767" display="Rockwinkel 5i"/>
    <hyperlink ref="A536" r:id="rId532" location="marker=17/53.09296/8.91767" display="Rockwinkel 5i"/>
    <hyperlink ref="A537" r:id="rId533" location="marker=17/53.09290/8.91670" display="Rockwinkel 5f"/>
    <hyperlink ref="A538" r:id="rId534" location="marker=17/53.09302/8.91659" display="Rockwinkel 5e"/>
    <hyperlink ref="A539" r:id="rId535" location="marker=17/53.09302/8.91659" display="Rockwinkel 5e"/>
    <hyperlink ref="A540" r:id="rId536" location="marker=17/53.09302/8.91659" display="Rockwinkel 5e"/>
    <hyperlink ref="A541" r:id="rId537" location="marker=17/53.09452/8.91732" display="Rockwinkel 4b"/>
    <hyperlink ref="A542" r:id="rId538" location="marker=17/53.09381/8.91461" display="Rockwinkel 5"/>
    <hyperlink ref="A543" r:id="rId539" location="marker=17/53.09484/8.91628" display="Rockwinkel 4a"/>
    <hyperlink ref="A544" r:id="rId540" location="marker=17/53.09388/8.91409" display="Rockwinkel 5d"/>
    <hyperlink ref="A545" r:id="rId541" location="marker=17/53.09348/8.91415" display="Rockwinkel 5c"/>
    <hyperlink ref="A546" r:id="rId542" location="marker=17/53.09541/8.91388" display="Rockwinkel 4"/>
    <hyperlink ref="A547" r:id="rId543" location="marker=17/53.09553/8.91144" display="Rockwinkel 3c"/>
    <hyperlink ref="A548" r:id="rId544" location="marker=17/53.09652/8.91126" display="Rockwinkel 3d"/>
    <hyperlink ref="A549" r:id="rId545" location="marker=17/53.09602/8.91052" display="Rockwinkel 3"/>
    <hyperlink ref="A550" r:id="rId546" location="marker=17/53.09718/8.91012" display="Rockwinkel 2"/>
    <hyperlink ref="A551" r:id="rId547" location="marker=17/53.09718/8.91012" display="Rockwinkel 2"/>
    <hyperlink ref="A552" r:id="rId548" location="marker=17/53.09718/8.91012" display="Rockwinkel 2"/>
    <hyperlink ref="A553" r:id="rId549" location="marker=17/53.09591/8.90955" display="Rockwinkel 3g"/>
    <hyperlink ref="B554" r:id="rId550" location="marker=17/53.09971/8.91577" display="Rockwinkeler Chaussee 125"/>
    <hyperlink ref="B555" r:id="rId551" location="marker=17/53.09978/8.91575" display="Rockwinkeler Chaussee 127"/>
    <hyperlink ref="A556" r:id="rId552" location="marker=17/53.09764/8.90632" display="Rockwinkel 2a"/>
    <hyperlink ref="A557" r:id="rId553" location="marker=17/53.09848/8.90849" display="Rockwinkel 1a"/>
    <hyperlink ref="A558" r:id="rId554" location="marker=17/53.09803/8.90604" display="Rockwinkel 1f"/>
    <hyperlink ref="A559" r:id="rId555" location="marker=17/53.09902/8.90762" display="Rockwinkel 1"/>
    <hyperlink ref="A560" r:id="rId556" location="marker=17/53.09815/8.90572" display="Rockwinkel 1g"/>
    <hyperlink ref="A561" r:id="rId557" location="marker=17/53.09825/8.90540" display="Rockwinkel 1i"/>
    <hyperlink ref="A562" r:id="rId558" location="marker=17/53.09842/8.90499" display="Rockwinkel 1h"/>
    <hyperlink ref="A563" r:id="rId559" location="marker=17/53.09858/8.90484" display="Rockwinkel 1k"/>
    <hyperlink ref="A564" r:id="rId560" location="marker=17/53.09779/8.89940" display="Rockwinkel 145c"/>
    <hyperlink ref="A565" r:id="rId561" location="marker=17/53.09783/8.89935" display="Rockwinkel 145a"/>
    <hyperlink ref="A566" r:id="rId562" location="marker=17/53.09788/8.89930" display="Rockwinkel 145e"/>
    <hyperlink ref="A567" r:id="rId563" location="marker=17/53.09793/8.89925" display="Rockwinkel 145b"/>
    <hyperlink ref="A568" r:id="rId564" location="marker=17/53.09798/8.89919" display="Rockwinkel 145d"/>
    <hyperlink ref="A569" r:id="rId565" location="marker=17/53.09803/8.89914" display="Rockwinkel 145"/>
    <hyperlink ref="A570" r:id="rId566" location="marker=17/53.08950/8.92633" display="Rockwinkel 8"/>
    <hyperlink ref="A571" r:id="rId567" location="marker=17/53.08950/8.92633" display="Rockwinkel 8"/>
    <hyperlink ref="A572" r:id="rId568" location="marker=17/53.08904/8.92739" display="Rockwinkel 9"/>
    <hyperlink ref="A573" r:id="rId569" location="marker=17/53.08862/8.92820" display="Rockwinkel 10"/>
    <hyperlink ref="A574" r:id="rId570" location="marker=17/53.08842/8.93063" display="Rockwinkel 10i"/>
    <hyperlink ref="A575" r:id="rId571" location="marker=17/53.08842/8.92901" display="Rockwinkel 10c"/>
    <hyperlink ref="A576" r:id="rId572" location="marker=17/53.08817/8.93060" display="Rockwinkel 11d"/>
    <hyperlink ref="A577" r:id="rId573" location="marker=17/53.08639/8.92158" display="Rockwinkel 10d"/>
    <hyperlink ref="A579" r:id="rId574" location="marker=17/53.08790/8.92979" display="Rockwinkel 11"/>
    <hyperlink ref="A580" r:id="rId575" location="marker=17/53.08790/8.92979" display="Rockwinkel 11"/>
    <hyperlink ref="A581" r:id="rId576" location="marker=17/53.08670/8.93194" display="Rockwinkel 12a"/>
    <hyperlink ref="A582" r:id="rId577" location="marker=17/53.08670/8.93194" display="Rockwinkel 12a"/>
    <hyperlink ref="A583" r:id="rId578" location="marker=17/53.08649/8.93017" display="Rockwinkel 12"/>
    <hyperlink ref="A584" r:id="rId579" location="marker=17/53.08649/8.93017" display="Rockwinkel 12"/>
    <hyperlink ref="A585" r:id="rId580" location="marker=17/53.08640/8.93093" display="Rockwinkel 13"/>
    <hyperlink ref="A586" r:id="rId581" location="marker=17/53.08585/8.92857" display="Rockwinkel 14a"/>
    <hyperlink ref="A587" r:id="rId582" location="marker=17/53.08561/8.92862" display="Rockwinkel 15"/>
    <hyperlink ref="A588" r:id="rId583" location="marker=17/53.08554/8.92866" display="Rockwinkel 15b"/>
    <hyperlink ref="A589" r:id="rId584" location="marker=17/53.08554/8.92866" display="Rockwinkel 15b"/>
    <hyperlink ref="A590" r:id="rId585" location="marker=17/53.08546/8.92872" display="Rockwinkel 15c"/>
    <hyperlink ref="A591" r:id="rId586" location="marker=17/53.08589/8.93108" display="Rockwinkel 16a"/>
    <hyperlink ref="A592" r:id="rId587" location="marker=17/53.08533/8.93080" display="Rockwinkel 16"/>
    <hyperlink ref="A593" r:id="rId588" location="marker=17/53.08489/8.93152" display="Rockwinkel 17a"/>
    <hyperlink ref="A594" r:id="rId589" location="marker=17/53.08444/8.93143" display="Rockwinkel 17"/>
    <hyperlink ref="A595" r:id="rId590" location="marker=17/53.08437/8.93472" display="Rockwinkel 17C"/>
    <hyperlink ref="A596" r:id="rId591" location="marker=17/53.08408/8.93160" display="Rockwinkel 17B"/>
    <hyperlink ref="A597" r:id="rId592" location="marker=17/53.08410/8.93244" display="Rockwinkel 17A"/>
    <hyperlink ref="A598" r:id="rId593" location="marker=17/53.08383/8.93432" display="Rockwinkel 20a"/>
    <hyperlink ref="A599" r:id="rId594" location="marker=17/53.08354/8.93419" display="Rockwinkel 20"/>
    <hyperlink ref="A600" r:id="rId595" location="marker=17/53.08317/8.93444" display="Rockwinkel 21"/>
    <hyperlink ref="A601" r:id="rId596" location="marker=17/53.08317/8.93444" display="Rockwinkel 21"/>
    <hyperlink ref="A602" r:id="rId597" location="marker=17/53.08290/8.93510" display="Rockwinkel 22"/>
    <hyperlink ref="A603" r:id="rId598" location="marker=17/53.08227/8.93611" display="Rockwinkel 23"/>
    <hyperlink ref="A604" r:id="rId599" location="marker=17/53.08208/8.93668" display="Rockwinkel 24"/>
    <hyperlink ref="A605" r:id="rId600" location="marker=17/53.08208/8.93668" display="Rockwinkel 24"/>
    <hyperlink ref="A606" r:id="rId601" location="marker=17/53.08208/8.93668" display="Rockwinkel 24"/>
    <hyperlink ref="A607" r:id="rId602" location="marker=17/53.08240/8.93836" display="Rockwinkel 71"/>
    <hyperlink ref="A608" r:id="rId603" location="marker=17/53.08255/8.93918" display="Rockwinkel 71a"/>
    <hyperlink ref="A609" r:id="rId604" location="marker=17/53.08218/8.93712" display="Rockwinkel 24a"/>
    <hyperlink ref="A610" r:id="rId605" location="marker=17/53.08082/8.93624" display="Rockwinkel 25"/>
    <hyperlink ref="A611" r:id="rId606" location="marker=17/53.08082/8.93624" display="Rockwinkel 25"/>
    <hyperlink ref="A612" r:id="rId607" location="marker=17/53.08082/8.93624" display="Rockwinkel 25"/>
    <hyperlink ref="A613" r:id="rId608" location="marker=17/53.08082/8.93624" display="Rockwinkel 25"/>
    <hyperlink ref="A614" r:id="rId609" location="marker=17/53.07994/8.93163" display="Rockwinkel 25c"/>
    <hyperlink ref="A615" r:id="rId610" location="marker=17/53.07994/8.93163" display="Rockwinkel 25c"/>
    <hyperlink ref="A616" r:id="rId611" location="marker=17/53.07987/8.93168" display="Rockwinkel 25b"/>
    <hyperlink ref="A617" r:id="rId612" location="marker=17/53.08047/8.93868" display="Rockwinkel 26"/>
    <hyperlink ref="A618" r:id="rId613" location="marker=17/53.08047/8.93868" display="Rockwinkel 26"/>
    <hyperlink ref="A619" r:id="rId614" location="marker=17/53.08064/8.94275" display="Rockwinkel 50"/>
    <hyperlink ref="A620" r:id="rId615" location="marker=17/53.08064/8.94275" display="Rockwinkel 50"/>
    <hyperlink ref="A621" r:id="rId616" location="marker=17/53.08026/8.93983" display="Rockwinkel 27"/>
    <hyperlink ref="A622" r:id="rId617" location="marker=17/53.08026/8.93983" display="Rockwinkel 27"/>
    <hyperlink ref="A623" r:id="rId618" location="marker=17/53.08012/8.93996" display="Rockwinkel 28"/>
    <hyperlink ref="A624" r:id="rId619" location="marker=17/53.07994/8.93996" display="Rockwinkel 29"/>
    <hyperlink ref="A625" r:id="rId620" location="marker=17/53.07994/8.93996" display="Rockwinkel 29"/>
    <hyperlink ref="A626" r:id="rId621" location="marker=17/53.07959/8.93846" display="Rockwinkel 30d"/>
    <hyperlink ref="A627" r:id="rId622" location="marker=17/53.07959/8.93846" display="Rockwinkel 30d"/>
    <hyperlink ref="A628" r:id="rId623" location="marker=17/53.07942/8.94132" display="Rockwinkel 49"/>
    <hyperlink ref="A629" r:id="rId624" location="marker=17/53.07942/8.94132" display="Rockwinkel 49"/>
    <hyperlink ref="A630" r:id="rId625" location="marker=17/53.07951/8.93855" display="Rockwinkel 30c"/>
    <hyperlink ref="A631" r:id="rId626" location="marker=17/53.07951/8.93855" display="Rockwinkel 30c"/>
    <hyperlink ref="A632" r:id="rId627" location="marker=17/53.07944/8.94064" display="Rockwinkel 48"/>
    <hyperlink ref="A633" r:id="rId628" location="marker=17/53.07944/8.94064" display="Rockwinkel 48"/>
    <hyperlink ref="A634" r:id="rId629" location="marker=17/53.07828/8.93522" display="Rockwinkel 30"/>
    <hyperlink ref="A635" r:id="rId630" location="marker=17/53.07828/8.93522" display="Rockwinkel 30"/>
    <hyperlink ref="A636" r:id="rId631" location="marker=17/53.07828/8.93522" display="Rockwinkel 30"/>
    <hyperlink ref="A637" r:id="rId632" location="marker=17/53.07939/8.94026" display="Rockwinkel 31"/>
    <hyperlink ref="A638" r:id="rId633" location="marker=17/53.07866/8.94104" display="Rockwinkel 47a"/>
    <hyperlink ref="A639" r:id="rId634" location="marker=17/53.07886/8.94035" display="Rockwinkel 32"/>
    <hyperlink ref="A640" r:id="rId635" location="marker=17/53.07856/8.94108" display="Rockwinkel 47"/>
    <hyperlink ref="A641" r:id="rId636" location="marker=17/53.07880/8.94038" display="Rockwinkel 32a"/>
    <hyperlink ref="A642" r:id="rId637" location="marker=17/53.07829/8.94095" display="Rockwinkel 46"/>
    <hyperlink ref="A643" r:id="rId638" location="marker=17/53.07874/8.94040" display="Rockwinkel 32b"/>
    <hyperlink ref="A644" r:id="rId639" location="marker=17/53.07868/8.94043" display="Rockwinkel 32c"/>
    <hyperlink ref="A645" r:id="rId640" location="marker=17/53.07868/8.94043" display="Rockwinkel 32c"/>
    <hyperlink ref="A646" r:id="rId641" location="marker=17/53.07836/8.94026" display="Rockwinkel 33"/>
    <hyperlink ref="A647" r:id="rId642" location="marker=17/53.07807/8.94025" display="Rockwinkel 34"/>
    <hyperlink ref="A648" r:id="rId643" location="marker=17/53.07721/8.94091" display="Rockwinkel 43"/>
    <hyperlink ref="A649" r:id="rId644" location="marker=17/53.07721/8.94091" display="Rockwinkel 43"/>
    <hyperlink ref="A650" r:id="rId645" location="marker=17/53.07721/8.94091" display="Rockwinkel 43"/>
    <hyperlink ref="A651" r:id="rId646" location="marker=17/53.07721/8.94091" display="Rockwinkel 43"/>
    <hyperlink ref="A652" r:id="rId647" location="marker=17/53.07721/8.94091" display="Rockwinkel 43"/>
    <hyperlink ref="A653" r:id="rId648" location="marker=17/53.07721/8.94091" display="Rockwinkel 43"/>
    <hyperlink ref="A654" r:id="rId649" location="marker=17/53.07721/8.94091" display="Rockwinkel 43"/>
    <hyperlink ref="A655" r:id="rId650" location="marker=17/53.07780/8.94042" display="Rockwinkel 35"/>
    <hyperlink ref="A656" r:id="rId651" location="marker=17/53.07780/8.94042" display="Rockwinkel 35"/>
    <hyperlink ref="A657" r:id="rId652" location="marker=17/53.07717/8.93955" display="Rockwinkel 36"/>
    <hyperlink ref="A658" r:id="rId653" location="marker=17/53.07704/8.93927" display="Rockwinkel 36a"/>
    <hyperlink ref="A659" r:id="rId654" location="marker=17/53.07516/8.93611" display="Rockwinkel 37"/>
    <hyperlink ref="A660" r:id="rId655" location="marker=17/53.07516/8.93611" display="Rockwinkel 37"/>
    <hyperlink ref="A661" r:id="rId656" location="marker=17/53.07732/8.94176" display="Rockwinkel 44"/>
    <hyperlink ref="A662" r:id="rId657" location="marker=17/53.07732/8.94176" display="Rockwinkel 44"/>
    <hyperlink ref="A663" r:id="rId658" location="marker=17/53.07772/8.94224" display="Rockwinkel 42"/>
    <hyperlink ref="A664" r:id="rId659" location="marker=17/53.07772/8.94224" display="Rockwinkel 42"/>
    <hyperlink ref="A665" r:id="rId660" location="marker=17/53.07774/8.94234" display="Rockwinkel 42a"/>
    <hyperlink ref="A666" r:id="rId661" location="marker=17/53.07810/8.94398" display="Rockwinkel 45"/>
    <hyperlink ref="A667" r:id="rId662" location="marker=17/53.07813/8.94411" display="Rockwinkel 45a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663"/>
  <legacyDrawing r:id="rId66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6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78125" defaultRowHeight="14.15" zeroHeight="false" outlineLevelRow="0" outlineLevelCol="0"/>
  <cols>
    <col collapsed="false" customWidth="true" hidden="false" outlineLevel="0" max="1" min="1" style="9" width="26.17"/>
    <col collapsed="false" customWidth="true" hidden="false" outlineLevel="0" max="2" min="2" style="9" width="26.39"/>
    <col collapsed="false" customWidth="true" hidden="false" outlineLevel="0" max="3" min="3" style="9" width="43.51"/>
    <col collapsed="false" customWidth="true" hidden="false" outlineLevel="0" max="4" min="4" style="16" width="6.3"/>
    <col collapsed="false" customWidth="true" hidden="false" outlineLevel="0" max="5" min="5" style="9" width="25.83"/>
    <col collapsed="false" customWidth="true" hidden="false" outlineLevel="0" max="6" min="6" style="9" width="11.7"/>
    <col collapsed="false" customWidth="true" hidden="false" outlineLevel="0" max="7" min="7" style="9" width="18.93"/>
    <col collapsed="false" customWidth="true" hidden="false" outlineLevel="0" max="8" min="8" style="9" width="26.63"/>
    <col collapsed="false" customWidth="false" hidden="false" outlineLevel="0" max="1024" min="9" style="9" width="11.57"/>
  </cols>
  <sheetData>
    <row r="1" s="14" customFormat="true" ht="14.15" hidden="false" customHeight="true" outlineLevel="0" collapsed="false">
      <c r="A1" s="14" t="s">
        <v>72</v>
      </c>
      <c r="B1" s="14" t="s">
        <v>71</v>
      </c>
      <c r="C1" s="14" t="s">
        <v>73</v>
      </c>
      <c r="D1" s="14" t="s">
        <v>74</v>
      </c>
      <c r="E1" s="14" t="s">
        <v>75</v>
      </c>
      <c r="F1" s="14" t="s">
        <v>76</v>
      </c>
      <c r="G1" s="14" t="s">
        <v>77</v>
      </c>
      <c r="H1" s="14" t="s">
        <v>78</v>
      </c>
      <c r="I1" s="9"/>
      <c r="J1" s="9"/>
      <c r="K1" s="16"/>
      <c r="L1" s="16"/>
      <c r="AMI1" s="16"/>
      <c r="AMJ1" s="9"/>
    </row>
    <row r="2" customFormat="false" ht="14.15" hidden="false" customHeight="true" outlineLevel="0" collapsed="false">
      <c r="A2" s="15" t="s">
        <v>2329</v>
      </c>
      <c r="B2" s="9" t="str">
        <f aca="false">"Apfelallee "&amp;D2</f>
        <v>Apfelallee 6a</v>
      </c>
      <c r="C2" s="9" t="str">
        <f aca="false">E2&amp;", "&amp;F2&amp;", "&amp;G2</f>
        <v>Antholz, Gg., Maurer</v>
      </c>
      <c r="D2" s="16" t="s">
        <v>168</v>
      </c>
      <c r="E2" s="9" t="s">
        <v>2328</v>
      </c>
      <c r="F2" s="9" t="s">
        <v>2595</v>
      </c>
      <c r="G2" s="9" t="s">
        <v>727</v>
      </c>
    </row>
    <row r="3" customFormat="false" ht="14.15" hidden="false" customHeight="true" outlineLevel="0" collapsed="false">
      <c r="A3" s="15" t="s">
        <v>2329</v>
      </c>
      <c r="B3" s="9" t="str">
        <f aca="false">"Apfelallee "&amp;D3</f>
        <v>Apfelallee 6a</v>
      </c>
      <c r="C3" s="9" t="str">
        <f aca="false">E3&amp;", "&amp;F3&amp;", "&amp;G3</f>
        <v>Antholz, Joh., Arbeiter</v>
      </c>
      <c r="D3" s="16" t="s">
        <v>168</v>
      </c>
      <c r="E3" s="9" t="s">
        <v>2328</v>
      </c>
      <c r="F3" s="9" t="s">
        <v>143</v>
      </c>
      <c r="G3" s="9" t="s">
        <v>94</v>
      </c>
    </row>
    <row r="4" customFormat="false" ht="14.15" hidden="false" customHeight="true" outlineLevel="0" collapsed="false">
      <c r="A4" s="15" t="s">
        <v>992</v>
      </c>
      <c r="B4" s="9" t="str">
        <f aca="false">"Rockwinkeler Chaussee "&amp;D4</f>
        <v>Rockwinkeler Chaussee 111</v>
      </c>
      <c r="C4" s="9" t="s">
        <v>228</v>
      </c>
      <c r="D4" s="16" t="n">
        <v>111</v>
      </c>
      <c r="E4" s="9" t="s">
        <v>991</v>
      </c>
      <c r="F4" s="9" t="s">
        <v>447</v>
      </c>
      <c r="H4" s="9" t="s">
        <v>151</v>
      </c>
    </row>
    <row r="5" customFormat="false" ht="14.15" hidden="false" customHeight="true" outlineLevel="0" collapsed="false">
      <c r="A5" s="15" t="s">
        <v>2581</v>
      </c>
      <c r="B5" s="9" t="str">
        <f aca="false">"Achterdiek "&amp;D5</f>
        <v>Achterdiek 136</v>
      </c>
      <c r="C5" s="9" t="str">
        <f aca="false">E5&amp;", "&amp;F5&amp;", "&amp;G5</f>
        <v>Asendorf, H., Zimmermann</v>
      </c>
      <c r="D5" s="16" t="n">
        <v>136</v>
      </c>
      <c r="E5" s="9" t="s">
        <v>2556</v>
      </c>
      <c r="F5" s="9" t="s">
        <v>109</v>
      </c>
      <c r="G5" s="9" t="s">
        <v>137</v>
      </c>
    </row>
    <row r="6" customFormat="false" ht="14.15" hidden="false" customHeight="true" outlineLevel="0" collapsed="false">
      <c r="A6" s="15" t="s">
        <v>270</v>
      </c>
      <c r="B6" s="9" t="str">
        <f aca="false">"Oberneulander Landstraße "&amp;D6</f>
        <v>Oberneulander Landstraße 155</v>
      </c>
      <c r="C6" s="9" t="str">
        <f aca="false">E6&amp;", "&amp;F6&amp;", "&amp;G6&amp;", "&amp;H6</f>
        <v>Aumund, Alb., Landmann, Gemeindevorsteher</v>
      </c>
      <c r="D6" s="16" t="n">
        <v>155</v>
      </c>
      <c r="E6" s="9" t="s">
        <v>268</v>
      </c>
      <c r="F6" s="9" t="s">
        <v>841</v>
      </c>
      <c r="G6" s="9" t="s">
        <v>164</v>
      </c>
      <c r="H6" s="9" t="s">
        <v>1254</v>
      </c>
    </row>
    <row r="7" customFormat="false" ht="14.15" hidden="false" customHeight="true" outlineLevel="0" collapsed="false">
      <c r="A7" s="15" t="s">
        <v>900</v>
      </c>
      <c r="B7" s="9" t="str">
        <f aca="false">"Am Hollerdeich "&amp;D7</f>
        <v>Am Hollerdeich 51</v>
      </c>
      <c r="C7" s="9" t="str">
        <f aca="false">E7&amp;", "&amp;F7&amp;", "&amp;G7</f>
        <v>Babel, A., Landmann</v>
      </c>
      <c r="D7" s="16" t="n">
        <v>51</v>
      </c>
      <c r="E7" s="9" t="s">
        <v>899</v>
      </c>
      <c r="F7" s="9" t="s">
        <v>256</v>
      </c>
      <c r="G7" s="9" t="s">
        <v>164</v>
      </c>
    </row>
    <row r="8" customFormat="false" ht="14.15" hidden="false" customHeight="true" outlineLevel="0" collapsed="false">
      <c r="A8" s="15" t="s">
        <v>2019</v>
      </c>
      <c r="B8" s="9" t="str">
        <f aca="false">"Rockwinkeler Chaussee "&amp;D8</f>
        <v>Rockwinkeler Chaussee 19</v>
      </c>
      <c r="C8" s="9" t="str">
        <f aca="false">E8&amp;", "&amp;F8&amp;", "&amp;G8</f>
        <v>Backhoff, Joh., Apotheker</v>
      </c>
      <c r="D8" s="16" t="n">
        <v>19</v>
      </c>
      <c r="E8" s="9" t="s">
        <v>2016</v>
      </c>
      <c r="F8" s="9" t="s">
        <v>143</v>
      </c>
      <c r="G8" s="9" t="s">
        <v>2018</v>
      </c>
    </row>
    <row r="9" customFormat="false" ht="14.15" hidden="false" customHeight="true" outlineLevel="0" collapsed="false">
      <c r="A9" s="15" t="s">
        <v>218</v>
      </c>
      <c r="B9" s="9" t="str">
        <f aca="false">"Oberneulander Landstraße "&amp;D9</f>
        <v>Oberneulander Landstraße 179</v>
      </c>
      <c r="C9" s="9" t="str">
        <f aca="false">E9&amp;", "&amp;F9&amp;", "&amp;G9</f>
        <v>Badestein, Walter, Wirt</v>
      </c>
      <c r="D9" s="16" t="n">
        <v>179</v>
      </c>
      <c r="E9" s="9" t="s">
        <v>2753</v>
      </c>
      <c r="F9" s="9" t="s">
        <v>2754</v>
      </c>
      <c r="G9" s="9" t="s">
        <v>217</v>
      </c>
    </row>
    <row r="10" customFormat="false" ht="14.15" hidden="false" customHeight="true" outlineLevel="0" collapsed="false">
      <c r="A10" s="15" t="s">
        <v>1427</v>
      </c>
      <c r="B10" s="9" t="str">
        <f aca="false">"Rockwinkeler Landstraße "&amp;D10</f>
        <v>Rockwinkeler Landstraße 110</v>
      </c>
      <c r="C10" s="9" t="str">
        <f aca="false">E10&amp;", "&amp;F10&amp;", "&amp;G10</f>
        <v>Balge, M., Hausfräulein</v>
      </c>
      <c r="D10" s="16" t="n">
        <v>110</v>
      </c>
      <c r="E10" s="9" t="s">
        <v>2821</v>
      </c>
      <c r="F10" s="9" t="s">
        <v>1829</v>
      </c>
      <c r="G10" s="9" t="s">
        <v>2822</v>
      </c>
    </row>
    <row r="11" customFormat="false" ht="14.15" hidden="false" customHeight="true" outlineLevel="0" collapsed="false">
      <c r="A11" s="15" t="s">
        <v>955</v>
      </c>
      <c r="B11" s="9" t="str">
        <f aca="false">"Rockwinkeler Chaussee "&amp;D11</f>
        <v>Rockwinkeler Chaussee 123</v>
      </c>
      <c r="C11" s="9" t="str">
        <f aca="false">E11&amp;", "&amp;F11&amp;", "&amp;G11</f>
        <v>Barg, H., Landmann</v>
      </c>
      <c r="D11" s="16" t="n">
        <v>123</v>
      </c>
      <c r="E11" s="9" t="s">
        <v>954</v>
      </c>
      <c r="F11" s="9" t="s">
        <v>109</v>
      </c>
      <c r="G11" s="9" t="s">
        <v>164</v>
      </c>
    </row>
    <row r="12" customFormat="false" ht="14.15" hidden="false" customHeight="true" outlineLevel="0" collapsed="false">
      <c r="A12" s="17" t="s">
        <v>2031</v>
      </c>
      <c r="B12" s="9" t="str">
        <f aca="false">"Rockwinkeler Chaussee "&amp;D12</f>
        <v>Rockwinkeler Chaussee 42</v>
      </c>
      <c r="C12" s="9" t="str">
        <f aca="false">E12&amp;", "&amp;F12&amp;", "&amp;G12</f>
        <v>Bartels, Carl, Wirt</v>
      </c>
      <c r="D12" s="16" t="n">
        <v>42</v>
      </c>
      <c r="E12" s="9" t="s">
        <v>85</v>
      </c>
      <c r="F12" s="9" t="s">
        <v>235</v>
      </c>
      <c r="G12" s="9" t="s">
        <v>217</v>
      </c>
    </row>
    <row r="13" customFormat="false" ht="14.15" hidden="false" customHeight="true" outlineLevel="0" collapsed="false">
      <c r="A13" s="15" t="s">
        <v>1533</v>
      </c>
      <c r="B13" s="9" t="str">
        <f aca="false">"Am Hodenberger Deich "&amp;D13</f>
        <v>Am Hodenberger Deich 25</v>
      </c>
      <c r="C13" s="9" t="str">
        <f aca="false">E13&amp;", "&amp;F13&amp;", "&amp;G13</f>
        <v>Bartels, Chr., Tischlermeister</v>
      </c>
      <c r="D13" s="16" t="n">
        <v>25</v>
      </c>
      <c r="E13" s="9" t="s">
        <v>85</v>
      </c>
      <c r="F13" s="9" t="s">
        <v>242</v>
      </c>
      <c r="G13" s="9" t="s">
        <v>1075</v>
      </c>
    </row>
    <row r="14" customFormat="false" ht="14.15" hidden="false" customHeight="true" outlineLevel="0" collapsed="false">
      <c r="A14" s="15" t="s">
        <v>641</v>
      </c>
      <c r="B14" s="9" t="str">
        <f aca="false">"Oberneulander Landstraße "&amp;D14</f>
        <v>Oberneulander Landstraße 24</v>
      </c>
      <c r="C14" s="9" t="str">
        <f aca="false">E14&amp;", "&amp;F14&amp;", "&amp;G14</f>
        <v>Bartels, Ed., Landmann</v>
      </c>
      <c r="D14" s="16" t="n">
        <v>24</v>
      </c>
      <c r="E14" s="9" t="s">
        <v>85</v>
      </c>
      <c r="F14" s="9" t="s">
        <v>2720</v>
      </c>
      <c r="G14" s="9" t="s">
        <v>164</v>
      </c>
    </row>
    <row r="15" customFormat="false" ht="14.15" hidden="false" customHeight="true" outlineLevel="0" collapsed="false">
      <c r="A15" s="15" t="s">
        <v>1507</v>
      </c>
      <c r="B15" s="9" t="str">
        <f aca="false">"Am Hodenberger Deich "&amp;D15</f>
        <v>Am Hodenberger Deich 20</v>
      </c>
      <c r="C15" s="9" t="str">
        <f aca="false">E15&amp;", "&amp;F15&amp;", "&amp;G15</f>
        <v>Bartels, Fr., Bahnwärter a. D.</v>
      </c>
      <c r="D15" s="16" t="n">
        <v>20</v>
      </c>
      <c r="E15" s="9" t="s">
        <v>85</v>
      </c>
      <c r="F15" s="9" t="s">
        <v>130</v>
      </c>
      <c r="G15" s="9" t="s">
        <v>1506</v>
      </c>
    </row>
    <row r="16" customFormat="false" ht="14.15" hidden="false" customHeight="true" outlineLevel="0" collapsed="false">
      <c r="A16" s="15" t="s">
        <v>410</v>
      </c>
      <c r="B16" s="9" t="str">
        <f aca="false">"Oberneulander Landstraße "&amp;D16</f>
        <v>Oberneulander Landstraße 101</v>
      </c>
      <c r="C16" s="9" t="str">
        <f aca="false">E16&amp;", "&amp;F16&amp;", "&amp;G16</f>
        <v>Bartels, Herm., Landmann</v>
      </c>
      <c r="D16" s="16" t="n">
        <v>101</v>
      </c>
      <c r="E16" s="9" t="s">
        <v>85</v>
      </c>
      <c r="F16" s="9" t="s">
        <v>409</v>
      </c>
      <c r="G16" s="9" t="s">
        <v>164</v>
      </c>
    </row>
    <row r="17" customFormat="false" ht="14.15" hidden="false" customHeight="true" outlineLevel="0" collapsed="false">
      <c r="A17" s="15" t="s">
        <v>1507</v>
      </c>
      <c r="B17" s="9" t="str">
        <f aca="false">"Am Hodenberger Deich "&amp;D17</f>
        <v>Am Hodenberger Deich 20</v>
      </c>
      <c r="C17" s="9" t="str">
        <f aca="false">E17&amp;", "&amp;F17&amp;", "&amp;G17</f>
        <v>Bartels, Joh., Arbeiter</v>
      </c>
      <c r="D17" s="16" t="n">
        <v>20</v>
      </c>
      <c r="E17" s="9" t="s">
        <v>85</v>
      </c>
      <c r="F17" s="9" t="s">
        <v>143</v>
      </c>
      <c r="G17" s="9" t="s">
        <v>94</v>
      </c>
    </row>
    <row r="18" customFormat="false" ht="14.15" hidden="false" customHeight="true" outlineLevel="0" collapsed="false">
      <c r="A18" s="15" t="s">
        <v>437</v>
      </c>
      <c r="B18" s="9" t="str">
        <f aca="false">"Oberneulander Landstraße "&amp;D18</f>
        <v>Oberneulander Landstraße 81</v>
      </c>
      <c r="C18" s="9" t="str">
        <f aca="false">E18&amp;", "&amp;F18&amp;", "&amp;G18</f>
        <v>Bartels, Joh., Arbeiter</v>
      </c>
      <c r="D18" s="16" t="n">
        <v>81</v>
      </c>
      <c r="E18" s="9" t="s">
        <v>85</v>
      </c>
      <c r="F18" s="9" t="s">
        <v>143</v>
      </c>
      <c r="G18" s="9" t="s">
        <v>94</v>
      </c>
    </row>
    <row r="19" customFormat="false" ht="14.15" hidden="false" customHeight="true" outlineLevel="0" collapsed="false">
      <c r="A19" s="15" t="s">
        <v>641</v>
      </c>
      <c r="B19" s="9" t="str">
        <f aca="false">"Oberneulander Landstraße "&amp;D19</f>
        <v>Oberneulander Landstraße 24</v>
      </c>
      <c r="C19" s="9" t="str">
        <f aca="false">E19&amp;", "&amp;F19&amp;", "&amp;G19</f>
        <v>Bartels, Joh. Hinr., Wwe.</v>
      </c>
      <c r="D19" s="16" t="n">
        <v>24</v>
      </c>
      <c r="E19" s="9" t="s">
        <v>85</v>
      </c>
      <c r="F19" s="9" t="s">
        <v>642</v>
      </c>
      <c r="G19" s="9" t="s">
        <v>91</v>
      </c>
    </row>
    <row r="20" customFormat="false" ht="14.15" hidden="false" customHeight="true" outlineLevel="0" collapsed="false">
      <c r="A20" s="15" t="s">
        <v>1856</v>
      </c>
      <c r="B20" s="9" t="str">
        <f aca="false">"Mühlenfeldstraße "&amp;D20</f>
        <v>Mühlenfeldstraße 42</v>
      </c>
      <c r="C20" s="9" t="str">
        <f aca="false">E20&amp;", "&amp;F20&amp;", "&amp;G20</f>
        <v>Bartels, K., Wwe.</v>
      </c>
      <c r="D20" s="16" t="n">
        <v>42</v>
      </c>
      <c r="E20" s="9" t="s">
        <v>85</v>
      </c>
      <c r="F20" s="9" t="s">
        <v>2590</v>
      </c>
      <c r="G20" s="9" t="s">
        <v>91</v>
      </c>
    </row>
    <row r="21" customFormat="false" ht="14.15" hidden="false" customHeight="true" outlineLevel="0" collapsed="false">
      <c r="A21" s="15" t="s">
        <v>2262</v>
      </c>
      <c r="B21" s="9" t="str">
        <f aca="false">"Oberneulander Chaussee "&amp;D21</f>
        <v>Oberneulander Chaussee 58</v>
      </c>
      <c r="C21" s="9" t="str">
        <f aca="false">E21&amp;", "&amp;F21&amp;", "&amp;G21</f>
        <v>Basche, Otto, Gärtner</v>
      </c>
      <c r="D21" s="16" t="n">
        <v>58</v>
      </c>
      <c r="E21" s="9" t="s">
        <v>2261</v>
      </c>
      <c r="F21" s="9" t="s">
        <v>1203</v>
      </c>
      <c r="G21" s="9" t="s">
        <v>236</v>
      </c>
    </row>
    <row r="22" customFormat="false" ht="14.15" hidden="false" customHeight="true" outlineLevel="0" collapsed="false">
      <c r="A22" s="15" t="s">
        <v>1415</v>
      </c>
      <c r="B22" s="9" t="str">
        <f aca="false">"Schevemoorer Landstraße "&amp;D22</f>
        <v>Schevemoorer Landstraße 8</v>
      </c>
      <c r="C22" s="9" t="str">
        <f aca="false">E22&amp;", "&amp;F22&amp;", "&amp;G22</f>
        <v>Becker, C., Wwe.</v>
      </c>
      <c r="D22" s="16" t="n">
        <v>8</v>
      </c>
      <c r="E22" s="9" t="s">
        <v>403</v>
      </c>
      <c r="F22" s="9" t="s">
        <v>93</v>
      </c>
      <c r="G22" s="9" t="s">
        <v>91</v>
      </c>
    </row>
    <row r="23" customFormat="false" ht="14.15" hidden="false" customHeight="true" outlineLevel="0" collapsed="false">
      <c r="A23" s="15" t="s">
        <v>405</v>
      </c>
      <c r="B23" s="9" t="str">
        <f aca="false">"Oberneulander Landstraße "&amp;D23</f>
        <v>Oberneulander Landstraße 107</v>
      </c>
      <c r="C23" s="9" t="str">
        <f aca="false">E23&amp;", "&amp;F23&amp;", "&amp;G23</f>
        <v>Becker, Johs., Krämer</v>
      </c>
      <c r="D23" s="16" t="n">
        <v>107</v>
      </c>
      <c r="E23" s="9" t="s">
        <v>403</v>
      </c>
      <c r="F23" s="9" t="s">
        <v>771</v>
      </c>
      <c r="G23" s="9" t="s">
        <v>1071</v>
      </c>
    </row>
    <row r="24" customFormat="false" ht="14.15" hidden="false" customHeight="true" outlineLevel="0" collapsed="false">
      <c r="A24" s="15" t="s">
        <v>1482</v>
      </c>
      <c r="B24" s="9" t="str">
        <f aca="false">"Auf der Haide "&amp;D24</f>
        <v>Auf der Haide 3</v>
      </c>
      <c r="C24" s="9" t="str">
        <f aca="false">E24&amp;", "&amp;F24&amp;", "&amp;G24</f>
        <v>Behrens, Alb., Schlachter</v>
      </c>
      <c r="D24" s="16" t="n">
        <v>3</v>
      </c>
      <c r="E24" s="9" t="s">
        <v>142</v>
      </c>
      <c r="F24" s="9" t="s">
        <v>841</v>
      </c>
      <c r="G24" s="9" t="s">
        <v>337</v>
      </c>
    </row>
    <row r="25" customFormat="false" ht="14.15" hidden="false" customHeight="true" outlineLevel="0" collapsed="false">
      <c r="A25" s="15" t="s">
        <v>821</v>
      </c>
      <c r="B25" s="9" t="str">
        <f aca="false">"Hodenbergerstraße "&amp;D25</f>
        <v>Hodenbergerstraße 60</v>
      </c>
      <c r="C25" s="9" t="str">
        <f aca="false">E25&amp;", "&amp;F25&amp;", "&amp;G25</f>
        <v>Behrens, Arnold, Landmann</v>
      </c>
      <c r="D25" s="16" t="n">
        <v>60</v>
      </c>
      <c r="E25" s="9" t="s">
        <v>142</v>
      </c>
      <c r="F25" s="9" t="s">
        <v>820</v>
      </c>
      <c r="G25" s="9" t="s">
        <v>164</v>
      </c>
    </row>
    <row r="26" customFormat="false" ht="14.15" hidden="false" customHeight="true" outlineLevel="0" collapsed="false">
      <c r="A26" s="15" t="s">
        <v>1338</v>
      </c>
      <c r="B26" s="9" t="str">
        <f aca="false">"Rockwinkeler Landstraße "&amp;D26</f>
        <v>Rockwinkeler Landstraße 103</v>
      </c>
      <c r="C26" s="9" t="str">
        <f aca="false">E26&amp;", "&amp;F26&amp;", "&amp;G26</f>
        <v>Behrens, B., Arbeiter</v>
      </c>
      <c r="D26" s="16" t="n">
        <v>103</v>
      </c>
      <c r="E26" s="9" t="s">
        <v>142</v>
      </c>
      <c r="F26" s="9" t="s">
        <v>2584</v>
      </c>
      <c r="G26" s="9" t="s">
        <v>94</v>
      </c>
    </row>
    <row r="27" customFormat="false" ht="14.15" hidden="false" customHeight="true" outlineLevel="0" collapsed="false">
      <c r="A27" s="15" t="s">
        <v>1432</v>
      </c>
      <c r="B27" s="9" t="str">
        <f aca="false">"Schevemoorer Landstraße "&amp;D27</f>
        <v>Schevemoorer Landstraße 3</v>
      </c>
      <c r="C27" s="9" t="str">
        <f aca="false">E27&amp;", "&amp;F27&amp;", "&amp;G27</f>
        <v>Behrens, B., Arbeiter</v>
      </c>
      <c r="D27" s="16" t="n">
        <v>3</v>
      </c>
      <c r="E27" s="9" t="s">
        <v>142</v>
      </c>
      <c r="F27" s="9" t="s">
        <v>2584</v>
      </c>
      <c r="G27" s="9" t="s">
        <v>94</v>
      </c>
    </row>
    <row r="28" customFormat="false" ht="14.15" hidden="false" customHeight="true" outlineLevel="0" collapsed="false">
      <c r="A28" s="15" t="s">
        <v>787</v>
      </c>
      <c r="B28" s="9" t="str">
        <f aca="false">"Am Hodenberger Deich "&amp;D28</f>
        <v>Am Hodenberger Deich 38</v>
      </c>
      <c r="C28" s="9" t="str">
        <f aca="false">E28&amp;", "&amp;F28&amp;", "&amp;G28</f>
        <v>Behrens, Ber., Landmann</v>
      </c>
      <c r="D28" s="16" t="n">
        <v>38</v>
      </c>
      <c r="E28" s="9" t="s">
        <v>142</v>
      </c>
      <c r="F28" s="9" t="s">
        <v>2598</v>
      </c>
      <c r="G28" s="9" t="s">
        <v>164</v>
      </c>
    </row>
    <row r="29" customFormat="false" ht="14.15" hidden="false" customHeight="true" outlineLevel="0" collapsed="false">
      <c r="A29" s="15" t="s">
        <v>1655</v>
      </c>
      <c r="B29" s="9" t="str">
        <f aca="false">"Auf der Haide "&amp;D29</f>
        <v>Auf der Haide 20</v>
      </c>
      <c r="C29" s="9" t="str">
        <f aca="false">E29&amp;", "&amp;F29&amp;", "&amp;G29</f>
        <v>Behrens, Berend, Schlachter</v>
      </c>
      <c r="D29" s="16" t="n">
        <v>20</v>
      </c>
      <c r="E29" s="9" t="s">
        <v>142</v>
      </c>
      <c r="F29" s="9" t="s">
        <v>786</v>
      </c>
      <c r="G29" s="9" t="s">
        <v>337</v>
      </c>
    </row>
    <row r="30" customFormat="false" ht="14.15" hidden="false" customHeight="true" outlineLevel="0" collapsed="false">
      <c r="A30" s="15" t="s">
        <v>1655</v>
      </c>
      <c r="B30" s="9" t="str">
        <f aca="false">"Auf der Haide "&amp;D30</f>
        <v>Auf der Haide 20</v>
      </c>
      <c r="C30" s="9" t="str">
        <f aca="false">E30&amp;", "&amp;F30&amp;", "&amp;G30</f>
        <v>Behrens, Berend, Zimmermann</v>
      </c>
      <c r="D30" s="16" t="n">
        <v>20</v>
      </c>
      <c r="E30" s="9" t="s">
        <v>142</v>
      </c>
      <c r="F30" s="9" t="s">
        <v>786</v>
      </c>
      <c r="G30" s="9" t="s">
        <v>137</v>
      </c>
    </row>
    <row r="31" customFormat="false" ht="14.15" hidden="false" customHeight="true" outlineLevel="0" collapsed="false">
      <c r="A31" s="15" t="s">
        <v>479</v>
      </c>
      <c r="B31" s="9" t="str">
        <f aca="false">"Auf der alten Waide "&amp;D31</f>
        <v>Auf der alten Waide 24</v>
      </c>
      <c r="C31" s="9" t="str">
        <f aca="false">E31&amp;", "&amp;F31&amp;", "&amp;G31</f>
        <v>Behrens, Bernh., Landmann</v>
      </c>
      <c r="D31" s="16" t="n">
        <v>24</v>
      </c>
      <c r="E31" s="9" t="s">
        <v>142</v>
      </c>
      <c r="F31" s="9" t="s">
        <v>478</v>
      </c>
      <c r="G31" s="9" t="s">
        <v>164</v>
      </c>
    </row>
    <row r="32" customFormat="false" ht="14.15" hidden="false" customHeight="true" outlineLevel="0" collapsed="false">
      <c r="A32" s="15" t="s">
        <v>1960</v>
      </c>
      <c r="B32" s="9" t="str">
        <f aca="false">"Rockwinkeler Chaussee "&amp;D32</f>
        <v>Rockwinkeler Chaussee 13</v>
      </c>
      <c r="C32" s="9" t="str">
        <f aca="false">E32&amp;", "&amp;F32&amp;", "&amp;G32</f>
        <v>Behrens, D., Müller</v>
      </c>
      <c r="D32" s="16" t="n">
        <v>13</v>
      </c>
      <c r="E32" s="9" t="s">
        <v>142</v>
      </c>
      <c r="F32" s="9" t="s">
        <v>263</v>
      </c>
      <c r="G32" s="9" t="s">
        <v>162</v>
      </c>
    </row>
    <row r="33" customFormat="false" ht="14.15" hidden="false" customHeight="true" outlineLevel="0" collapsed="false">
      <c r="A33" s="15" t="s">
        <v>634</v>
      </c>
      <c r="B33" s="9" t="str">
        <f aca="false">"Oberneulander Landstraße "&amp;D33</f>
        <v>Oberneulander Landstraße 30</v>
      </c>
      <c r="C33" s="9" t="str">
        <f aca="false">E33&amp;", "&amp;F33&amp;", "&amp;G33</f>
        <v>Behrens, Ed., Landmann</v>
      </c>
      <c r="D33" s="16" t="n">
        <v>30</v>
      </c>
      <c r="E33" s="9" t="s">
        <v>142</v>
      </c>
      <c r="F33" s="9" t="s">
        <v>2720</v>
      </c>
      <c r="G33" s="9" t="s">
        <v>164</v>
      </c>
    </row>
    <row r="34" customFormat="false" ht="14.15" hidden="false" customHeight="true" outlineLevel="0" collapsed="false">
      <c r="A34" s="15" t="s">
        <v>507</v>
      </c>
      <c r="B34" s="9" t="str">
        <f aca="false">"Am Hodenberger Deich "&amp;D34</f>
        <v>Am Hodenberger Deich 84</v>
      </c>
      <c r="C34" s="9" t="str">
        <f aca="false">E34&amp;", "&amp;F34&amp;", "&amp;G34</f>
        <v>Behrens, Fr., Arbeiter</v>
      </c>
      <c r="D34" s="16" t="n">
        <v>84</v>
      </c>
      <c r="E34" s="9" t="s">
        <v>142</v>
      </c>
      <c r="F34" s="9" t="s">
        <v>130</v>
      </c>
      <c r="G34" s="9" t="s">
        <v>94</v>
      </c>
    </row>
    <row r="35" customFormat="false" ht="14.15" hidden="false" customHeight="true" outlineLevel="0" collapsed="false">
      <c r="A35" s="15" t="s">
        <v>507</v>
      </c>
      <c r="B35" s="9" t="str">
        <f aca="false">"Am Hodenberger Deich "&amp;D35</f>
        <v>Am Hodenberger Deich 84</v>
      </c>
      <c r="C35" s="9" t="str">
        <f aca="false">E35&amp;", "&amp;F35&amp;", "&amp;G35</f>
        <v>Behrens, Fr., Arbeiter</v>
      </c>
      <c r="D35" s="16" t="n">
        <v>84</v>
      </c>
      <c r="E35" s="9" t="s">
        <v>142</v>
      </c>
      <c r="F35" s="9" t="s">
        <v>130</v>
      </c>
      <c r="G35" s="9" t="s">
        <v>94</v>
      </c>
    </row>
    <row r="36" customFormat="false" ht="14.15" hidden="false" customHeight="true" outlineLevel="0" collapsed="false">
      <c r="A36" s="15" t="s">
        <v>1415</v>
      </c>
      <c r="B36" s="9" t="str">
        <f aca="false">"Schevemoorer Landstraße "&amp;D36</f>
        <v>Schevemoorer Landstraße 8</v>
      </c>
      <c r="C36" s="9" t="str">
        <f aca="false">E36&amp;", "&amp;F36&amp;", "&amp;G36</f>
        <v>Behrens, Fr., Arbeiter</v>
      </c>
      <c r="D36" s="16" t="n">
        <v>8</v>
      </c>
      <c r="E36" s="9" t="s">
        <v>142</v>
      </c>
      <c r="F36" s="9" t="s">
        <v>130</v>
      </c>
      <c r="G36" s="9" t="s">
        <v>94</v>
      </c>
    </row>
    <row r="37" customFormat="false" ht="14.15" hidden="false" customHeight="true" outlineLevel="0" collapsed="false">
      <c r="A37" s="15" t="s">
        <v>2571</v>
      </c>
      <c r="B37" s="9" t="str">
        <f aca="false">"Achterdiek "&amp;D37</f>
        <v>Achterdiek 180</v>
      </c>
      <c r="C37" s="9" t="str">
        <f aca="false">E37&amp;", "&amp;F37&amp;", "&amp;G37</f>
        <v>Behrens, Fr., Landmann</v>
      </c>
      <c r="D37" s="16" t="n">
        <v>180</v>
      </c>
      <c r="E37" s="9" t="s">
        <v>142</v>
      </c>
      <c r="F37" s="9" t="s">
        <v>130</v>
      </c>
      <c r="G37" s="9" t="s">
        <v>164</v>
      </c>
    </row>
    <row r="38" customFormat="false" ht="14.15" hidden="false" customHeight="true" outlineLevel="0" collapsed="false">
      <c r="A38" s="15" t="s">
        <v>1377</v>
      </c>
      <c r="B38" s="9" t="str">
        <f aca="false">"Am Hallacker "&amp;D38</f>
        <v>Am Hallacker 52</v>
      </c>
      <c r="C38" s="9" t="str">
        <f aca="false">E38&amp;", "&amp;F38&amp;", "&amp;G38</f>
        <v>Behrens, Fr., Landmann</v>
      </c>
      <c r="D38" s="16" t="n">
        <v>52</v>
      </c>
      <c r="E38" s="9" t="s">
        <v>142</v>
      </c>
      <c r="F38" s="9" t="s">
        <v>130</v>
      </c>
      <c r="G38" s="9" t="s">
        <v>164</v>
      </c>
    </row>
    <row r="39" customFormat="false" ht="14.15" hidden="false" customHeight="true" outlineLevel="0" collapsed="false">
      <c r="A39" s="15" t="s">
        <v>144</v>
      </c>
      <c r="B39" s="9" t="str">
        <f aca="false">"An den Wühren "&amp;D39</f>
        <v>An den Wühren 11</v>
      </c>
      <c r="C39" s="9" t="str">
        <f aca="false">E39&amp;", "&amp;F39&amp;", "&amp;G39</f>
        <v>Behrens, Fr., Landmann</v>
      </c>
      <c r="D39" s="16" t="n">
        <v>11</v>
      </c>
      <c r="E39" s="9" t="s">
        <v>142</v>
      </c>
      <c r="F39" s="9" t="s">
        <v>130</v>
      </c>
      <c r="G39" s="9" t="s">
        <v>164</v>
      </c>
    </row>
    <row r="40" customFormat="false" ht="14.15" hidden="false" customHeight="true" outlineLevel="0" collapsed="false">
      <c r="A40" s="15" t="s">
        <v>1726</v>
      </c>
      <c r="B40" s="9" t="str">
        <f aca="false">"Auf der Haide "&amp;D40</f>
        <v>Auf der Haide 54</v>
      </c>
      <c r="C40" s="9" t="str">
        <f aca="false">E40&amp;", "&amp;F40&amp;", "&amp;G40</f>
        <v>Behrens, Fr., Landwirt</v>
      </c>
      <c r="D40" s="16" t="n">
        <v>54</v>
      </c>
      <c r="E40" s="9" t="s">
        <v>142</v>
      </c>
      <c r="F40" s="9" t="s">
        <v>130</v>
      </c>
      <c r="G40" s="9" t="s">
        <v>124</v>
      </c>
    </row>
    <row r="41" customFormat="false" ht="14.15" hidden="false" customHeight="true" outlineLevel="0" collapsed="false">
      <c r="A41" s="15" t="s">
        <v>692</v>
      </c>
      <c r="B41" s="9" t="str">
        <f aca="false">"Hodenbergerstraße "&amp;D41</f>
        <v>Hodenbergerstraße 42</v>
      </c>
      <c r="C41" s="9" t="str">
        <f aca="false">E41&amp;", "&amp;F41&amp;", "&amp;G41</f>
        <v>Behrens, Fr., Wwe.</v>
      </c>
      <c r="D41" s="16" t="n">
        <v>42</v>
      </c>
      <c r="E41" s="9" t="s">
        <v>142</v>
      </c>
      <c r="F41" s="9" t="s">
        <v>130</v>
      </c>
      <c r="G41" s="9" t="s">
        <v>91</v>
      </c>
    </row>
    <row r="42" customFormat="false" ht="14.15" hidden="false" customHeight="true" outlineLevel="0" collapsed="false">
      <c r="A42" s="15" t="s">
        <v>701</v>
      </c>
      <c r="B42" s="9" t="str">
        <f aca="false">"Hodenbergerstraße "&amp;D42</f>
        <v>Hodenbergerstraße 9</v>
      </c>
      <c r="C42" s="9" t="str">
        <f aca="false">E42&amp;", "&amp;F42&amp;", "&amp;G42</f>
        <v>Behrens, Fritz, Landmann</v>
      </c>
      <c r="D42" s="16" t="n">
        <v>9</v>
      </c>
      <c r="E42" s="9" t="s">
        <v>142</v>
      </c>
      <c r="F42" s="9" t="s">
        <v>506</v>
      </c>
      <c r="G42" s="9" t="s">
        <v>164</v>
      </c>
    </row>
    <row r="43" customFormat="false" ht="14.15" hidden="false" customHeight="true" outlineLevel="0" collapsed="false">
      <c r="A43" s="15" t="s">
        <v>1874</v>
      </c>
      <c r="B43" s="9" t="str">
        <f aca="false">"Mühlenfeldstraße "&amp;D43</f>
        <v>Mühlenfeldstraße 23</v>
      </c>
      <c r="C43" s="9" t="str">
        <f aca="false">E43&amp;", "&amp;F43&amp;", "&amp;G43</f>
        <v>Behrens, H., Landmann</v>
      </c>
      <c r="D43" s="16" t="n">
        <v>23</v>
      </c>
      <c r="E43" s="9" t="s">
        <v>142</v>
      </c>
      <c r="F43" s="9" t="s">
        <v>109</v>
      </c>
      <c r="G43" s="9" t="s">
        <v>164</v>
      </c>
    </row>
    <row r="44" customFormat="false" ht="14.15" hidden="false" customHeight="true" outlineLevel="0" collapsed="false">
      <c r="A44" s="15" t="s">
        <v>792</v>
      </c>
      <c r="B44" s="9" t="str">
        <f aca="false">"Am Hodenberger Deich "&amp;D44</f>
        <v>Am Hodenberger Deich 42</v>
      </c>
      <c r="C44" s="9" t="str">
        <f aca="false">E44&amp;", "&amp;F44&amp;", "&amp;G44</f>
        <v>Behrens, Herm., Briefträger</v>
      </c>
      <c r="D44" s="16" t="n">
        <v>42</v>
      </c>
      <c r="E44" s="9" t="s">
        <v>142</v>
      </c>
      <c r="F44" s="9" t="s">
        <v>409</v>
      </c>
      <c r="G44" s="9" t="s">
        <v>791</v>
      </c>
    </row>
    <row r="45" customFormat="false" ht="14.15" hidden="false" customHeight="true" outlineLevel="0" collapsed="false">
      <c r="A45" s="15" t="s">
        <v>701</v>
      </c>
      <c r="B45" s="9" t="str">
        <f aca="false">"Hodenbergerstraße "&amp;D45</f>
        <v>Hodenbergerstraße 9</v>
      </c>
      <c r="C45" s="9" t="str">
        <f aca="false">E45&amp;", "&amp;F45&amp;", "&amp;G45</f>
        <v>Behrens, Herm., Landmann</v>
      </c>
      <c r="D45" s="16" t="n">
        <v>9</v>
      </c>
      <c r="E45" s="9" t="s">
        <v>142</v>
      </c>
      <c r="F45" s="9" t="s">
        <v>409</v>
      </c>
      <c r="G45" s="9" t="s">
        <v>164</v>
      </c>
    </row>
    <row r="46" customFormat="false" ht="14.15" hidden="false" customHeight="true" outlineLevel="0" collapsed="false">
      <c r="A46" s="15" t="s">
        <v>692</v>
      </c>
      <c r="B46" s="9" t="str">
        <f aca="false">"Hodenbergerstraße "&amp;D46</f>
        <v>Hodenbergerstraße 42</v>
      </c>
      <c r="C46" s="9" t="str">
        <f aca="false">E46&amp;", "&amp;F46&amp;", "&amp;G46</f>
        <v>Behrens, Herm., Landmann</v>
      </c>
      <c r="D46" s="16" t="n">
        <v>42</v>
      </c>
      <c r="E46" s="9" t="s">
        <v>142</v>
      </c>
      <c r="F46" s="9" t="s">
        <v>409</v>
      </c>
      <c r="G46" s="9" t="s">
        <v>164</v>
      </c>
    </row>
    <row r="47" customFormat="false" ht="14.15" hidden="false" customHeight="true" outlineLevel="0" collapsed="false">
      <c r="A47" s="15" t="s">
        <v>1960</v>
      </c>
      <c r="B47" s="9" t="str">
        <f aca="false">"Rockwinkeler Chaussee "&amp;D47</f>
        <v>Rockwinkeler Chaussee 13</v>
      </c>
      <c r="C47" s="9" t="str">
        <f aca="false">E47&amp;", "&amp;F47&amp;", "&amp;G47</f>
        <v>Behrens, Herm., Landmann</v>
      </c>
      <c r="D47" s="16" t="n">
        <v>13</v>
      </c>
      <c r="E47" s="9" t="s">
        <v>142</v>
      </c>
      <c r="F47" s="9" t="s">
        <v>409</v>
      </c>
      <c r="G47" s="9" t="s">
        <v>164</v>
      </c>
    </row>
    <row r="48" customFormat="false" ht="14.15" hidden="false" customHeight="true" outlineLevel="0" collapsed="false">
      <c r="A48" s="15" t="s">
        <v>1377</v>
      </c>
      <c r="B48" s="9" t="str">
        <f aca="false">"Am Hallacker "&amp;D48</f>
        <v>Am Hallacker 52</v>
      </c>
      <c r="C48" s="9" t="str">
        <f aca="false">E48&amp;", "&amp;F48&amp;", "&amp;G48</f>
        <v>Behrens, Hinr., Wwe.</v>
      </c>
      <c r="D48" s="16" t="n">
        <v>52</v>
      </c>
      <c r="E48" s="9" t="s">
        <v>142</v>
      </c>
      <c r="F48" s="9" t="s">
        <v>355</v>
      </c>
      <c r="G48" s="9" t="s">
        <v>91</v>
      </c>
    </row>
    <row r="49" customFormat="false" ht="14.15" hidden="false" customHeight="true" outlineLevel="0" collapsed="false">
      <c r="A49" s="15" t="s">
        <v>2242</v>
      </c>
      <c r="B49" s="9" t="str">
        <f aca="false">"Oberneulander Chaussee "&amp;D49</f>
        <v>Oberneulander Chaussee 64</v>
      </c>
      <c r="C49" s="9" t="str">
        <f aca="false">E49&amp;", "&amp;F49&amp;", "&amp;G49</f>
        <v>Behrens, Jac., Arbeiter</v>
      </c>
      <c r="D49" s="16" t="n">
        <v>64</v>
      </c>
      <c r="E49" s="9" t="s">
        <v>142</v>
      </c>
      <c r="F49" s="9" t="s">
        <v>2716</v>
      </c>
      <c r="G49" s="9" t="s">
        <v>94</v>
      </c>
    </row>
    <row r="50" customFormat="false" ht="14.15" hidden="false" customHeight="true" outlineLevel="0" collapsed="false">
      <c r="A50" s="15" t="s">
        <v>1338</v>
      </c>
      <c r="B50" s="9" t="str">
        <f aca="false">"Rockwinkeler Landstraße "&amp;D50</f>
        <v>Rockwinkeler Landstraße 103</v>
      </c>
      <c r="C50" s="9" t="str">
        <f aca="false">E50&amp;", "&amp;F50&amp;", "&amp;G50</f>
        <v>Behrens, Joh., Arbeiter</v>
      </c>
      <c r="D50" s="16" t="n">
        <v>103</v>
      </c>
      <c r="E50" s="9" t="s">
        <v>142</v>
      </c>
      <c r="F50" s="9" t="s">
        <v>143</v>
      </c>
      <c r="G50" s="9" t="s">
        <v>94</v>
      </c>
    </row>
    <row r="51" customFormat="false" ht="14.15" hidden="false" customHeight="true" outlineLevel="0" collapsed="false">
      <c r="A51" s="15" t="s">
        <v>1538</v>
      </c>
      <c r="B51" s="9" t="str">
        <f aca="false">"Am Haiddamm "&amp;D51</f>
        <v>Am Haiddamm 51</v>
      </c>
      <c r="C51" s="9" t="str">
        <f aca="false">E51&amp;", "&amp;F51&amp;", "&amp;G51</f>
        <v>Behrens, Joh., Landmann</v>
      </c>
      <c r="D51" s="16" t="n">
        <v>51</v>
      </c>
      <c r="E51" s="9" t="s">
        <v>142</v>
      </c>
      <c r="F51" s="9" t="s">
        <v>143</v>
      </c>
      <c r="G51" s="9" t="s">
        <v>164</v>
      </c>
    </row>
    <row r="52" customFormat="false" ht="14.15" hidden="false" customHeight="true" outlineLevel="0" collapsed="false">
      <c r="A52" s="15" t="s">
        <v>826</v>
      </c>
      <c r="B52" s="9" t="str">
        <f aca="false">"Hodenbergerstraße "&amp;D52</f>
        <v>Hodenbergerstraße 62</v>
      </c>
      <c r="C52" s="9" t="str">
        <f aca="false">E52&amp;", "&amp;F52&amp;", "&amp;G52</f>
        <v>Behrens, Joh., Landmann</v>
      </c>
      <c r="D52" s="16" t="n">
        <v>62</v>
      </c>
      <c r="E52" s="9" t="s">
        <v>142</v>
      </c>
      <c r="F52" s="9" t="s">
        <v>143</v>
      </c>
      <c r="G52" s="9" t="s">
        <v>164</v>
      </c>
    </row>
    <row r="53" customFormat="false" ht="14.15" hidden="false" customHeight="true" outlineLevel="0" collapsed="false">
      <c r="A53" s="15" t="s">
        <v>507</v>
      </c>
      <c r="B53" s="9" t="str">
        <f aca="false">"Am Hodenberger Deich "&amp;D53</f>
        <v>Am Hodenberger Deich 84</v>
      </c>
      <c r="C53" s="9" t="str">
        <f aca="false">E53&amp;", "&amp;F53&amp;", "&amp;G53</f>
        <v>Behrens, Joh., Postgehülfe</v>
      </c>
      <c r="D53" s="16" t="n">
        <v>84</v>
      </c>
      <c r="E53" s="9" t="s">
        <v>142</v>
      </c>
      <c r="F53" s="9" t="s">
        <v>143</v>
      </c>
      <c r="G53" s="9" t="s">
        <v>2603</v>
      </c>
    </row>
    <row r="54" customFormat="false" ht="14.15" hidden="false" customHeight="true" outlineLevel="0" collapsed="false">
      <c r="A54" s="15" t="s">
        <v>797</v>
      </c>
      <c r="B54" s="9" t="str">
        <f aca="false">"Am Hodenberger Deich "&amp;D54</f>
        <v>Am Hodenberger Deich 41</v>
      </c>
      <c r="C54" s="9" t="str">
        <f aca="false">E54&amp;", "&amp;F54&amp;", "&amp;G54</f>
        <v>Behrens, Joh., Postschaffner</v>
      </c>
      <c r="D54" s="16" t="n">
        <v>41</v>
      </c>
      <c r="E54" s="9" t="s">
        <v>142</v>
      </c>
      <c r="F54" s="9" t="s">
        <v>143</v>
      </c>
      <c r="G54" s="9" t="s">
        <v>772</v>
      </c>
    </row>
    <row r="55" customFormat="false" ht="14.15" hidden="false" customHeight="true" outlineLevel="0" collapsed="false">
      <c r="A55" s="15" t="s">
        <v>1458</v>
      </c>
      <c r="B55" s="9" t="str">
        <f aca="false">"Rockwinkeler Landstraße "&amp;D55</f>
        <v>Rockwinkeler Landstraße 90</v>
      </c>
      <c r="C55" s="9" t="str">
        <f aca="false">E55&amp;", "&amp;F55&amp;", "&amp;G55</f>
        <v>Behrens, Joh. jun., Musiker</v>
      </c>
      <c r="D55" s="16" t="n">
        <v>90</v>
      </c>
      <c r="E55" s="9" t="s">
        <v>142</v>
      </c>
      <c r="F55" s="9" t="s">
        <v>1300</v>
      </c>
      <c r="G55" s="9" t="s">
        <v>1459</v>
      </c>
    </row>
    <row r="56" customFormat="false" ht="14.15" hidden="false" customHeight="true" outlineLevel="0" collapsed="false">
      <c r="A56" s="15" t="s">
        <v>1458</v>
      </c>
      <c r="B56" s="9" t="str">
        <f aca="false">"Rockwinkeler Landstraße "&amp;D56</f>
        <v>Rockwinkeler Landstraße 90</v>
      </c>
      <c r="C56" s="9" t="str">
        <f aca="false">E56&amp;", "&amp;F56&amp;", "&amp;G56</f>
        <v>Behrens, Joh. sen., Landmann</v>
      </c>
      <c r="D56" s="16" t="n">
        <v>90</v>
      </c>
      <c r="E56" s="9" t="s">
        <v>142</v>
      </c>
      <c r="F56" s="9" t="s">
        <v>2698</v>
      </c>
      <c r="G56" s="9" t="s">
        <v>164</v>
      </c>
    </row>
    <row r="57" customFormat="false" ht="14.15" hidden="false" customHeight="true" outlineLevel="0" collapsed="false">
      <c r="A57" s="15" t="s">
        <v>144</v>
      </c>
      <c r="B57" s="9" t="str">
        <f aca="false">"An den Wühren "&amp;D57</f>
        <v>An den Wühren 11</v>
      </c>
      <c r="C57" s="9" t="str">
        <f aca="false">E57&amp;", "&amp;F57&amp;", "&amp;G57</f>
        <v>Behrens, Lür, Invalide</v>
      </c>
      <c r="D57" s="16" t="n">
        <v>11</v>
      </c>
      <c r="E57" s="9" t="s">
        <v>142</v>
      </c>
      <c r="F57" s="9" t="s">
        <v>145</v>
      </c>
      <c r="G57" s="9" t="s">
        <v>2621</v>
      </c>
    </row>
    <row r="58" customFormat="false" ht="14.15" hidden="false" customHeight="true" outlineLevel="0" collapsed="false">
      <c r="A58" s="15" t="s">
        <v>479</v>
      </c>
      <c r="B58" s="9" t="str">
        <f aca="false">"Auf der alten Waide "&amp;D58</f>
        <v>Auf der alten Waide 24</v>
      </c>
      <c r="C58" s="9" t="str">
        <f aca="false">E58&amp;", "&amp;F58&amp;", "&amp;G58</f>
        <v>Behrens, T., Wwe.</v>
      </c>
      <c r="D58" s="16" t="n">
        <v>24</v>
      </c>
      <c r="E58" s="9" t="s">
        <v>142</v>
      </c>
      <c r="F58" s="9" t="s">
        <v>2643</v>
      </c>
      <c r="G58" s="9" t="s">
        <v>91</v>
      </c>
    </row>
    <row r="59" customFormat="false" ht="14.15" hidden="false" customHeight="true" outlineLevel="0" collapsed="false">
      <c r="A59" s="15" t="s">
        <v>1874</v>
      </c>
      <c r="B59" s="9" t="str">
        <f aca="false">"Mühlenfeldstraße "&amp;D59</f>
        <v>Mühlenfeldstraße 23</v>
      </c>
      <c r="C59" s="9" t="str">
        <f aca="false">E59&amp;", "&amp;F59&amp;", "&amp;G59</f>
        <v>Behrens, Th., Wirt</v>
      </c>
      <c r="D59" s="16" t="n">
        <v>23</v>
      </c>
      <c r="E59" s="9" t="s">
        <v>142</v>
      </c>
      <c r="F59" s="9" t="s">
        <v>957</v>
      </c>
      <c r="G59" s="9" t="s">
        <v>217</v>
      </c>
    </row>
    <row r="60" customFormat="false" ht="14.15" hidden="false" customHeight="true" outlineLevel="0" collapsed="false">
      <c r="A60" s="15" t="s">
        <v>713</v>
      </c>
      <c r="B60" s="9" t="str">
        <f aca="false">"Hodenbergerstraße "&amp;D60</f>
        <v>Hodenbergerstraße 1</v>
      </c>
      <c r="C60" s="9" t="str">
        <f aca="false">E60&amp;", "&amp;F60&amp;", "&amp;G60</f>
        <v>Bertram, Hch., Wirt</v>
      </c>
      <c r="D60" s="16" t="n">
        <v>1</v>
      </c>
      <c r="E60" s="9" t="s">
        <v>711</v>
      </c>
      <c r="F60" s="9" t="s">
        <v>754</v>
      </c>
      <c r="G60" s="9" t="s">
        <v>217</v>
      </c>
    </row>
    <row r="61" customFormat="false" ht="14.15" hidden="false" customHeight="true" outlineLevel="0" collapsed="false">
      <c r="A61" s="15" t="s">
        <v>324</v>
      </c>
      <c r="B61" s="9" t="str">
        <f aca="false">"Oberneulander Landstraße "&amp;D61</f>
        <v>Oberneulander Landstraße 139</v>
      </c>
      <c r="C61" s="9" t="str">
        <f aca="false">E61&amp;", "&amp;F61&amp;", "&amp;G61&amp;"in"</f>
        <v>Beyer, Anna, Arbeiterin</v>
      </c>
      <c r="D61" s="16" t="n">
        <v>139</v>
      </c>
      <c r="E61" s="9" t="s">
        <v>322</v>
      </c>
      <c r="F61" s="9" t="s">
        <v>2630</v>
      </c>
      <c r="G61" s="9" t="s">
        <v>94</v>
      </c>
    </row>
    <row r="62" customFormat="false" ht="14.15" hidden="false" customHeight="true" outlineLevel="0" collapsed="false">
      <c r="A62" s="15" t="s">
        <v>513</v>
      </c>
      <c r="B62" s="9" t="str">
        <f aca="false">"Am Hodenberger Deich "&amp;D62</f>
        <v>Am Hodenberger Deich 85</v>
      </c>
      <c r="C62" s="9" t="str">
        <f aca="false">E62&amp;", "&amp;F62&amp;", "&amp;G62</f>
        <v>Binnemann, D., Arbeiter</v>
      </c>
      <c r="D62" s="16" t="n">
        <v>85</v>
      </c>
      <c r="E62" s="9" t="s">
        <v>512</v>
      </c>
      <c r="F62" s="9" t="s">
        <v>263</v>
      </c>
      <c r="G62" s="9" t="s">
        <v>94</v>
      </c>
    </row>
    <row r="63" customFormat="false" ht="14.15" hidden="false" customHeight="true" outlineLevel="0" collapsed="false">
      <c r="A63" s="15" t="s">
        <v>553</v>
      </c>
      <c r="B63" s="9" t="str">
        <f aca="false">"Oberneulander Landstraße "&amp;D63</f>
        <v>Oberneulander Landstraße 51</v>
      </c>
      <c r="C63" s="9" t="str">
        <f aca="false">E63&amp;", "&amp;F63&amp;", "&amp;G63</f>
        <v>Binnemann, H., Bahnarbeiter</v>
      </c>
      <c r="D63" s="16" t="n">
        <v>51</v>
      </c>
      <c r="E63" s="9" t="s">
        <v>512</v>
      </c>
      <c r="F63" s="9" t="s">
        <v>109</v>
      </c>
      <c r="G63" s="9" t="s">
        <v>1103</v>
      </c>
    </row>
    <row r="64" customFormat="false" ht="14.15" hidden="false" customHeight="true" outlineLevel="0" collapsed="false">
      <c r="A64" s="15" t="s">
        <v>513</v>
      </c>
      <c r="B64" s="9" t="str">
        <f aca="false">"Am Hodenberger Deich "&amp;D64</f>
        <v>Am Hodenberger Deich 85</v>
      </c>
      <c r="C64" s="9" t="str">
        <f aca="false">E64&amp;", "&amp;F64&amp;", "&amp;G64</f>
        <v>Binnemann, L., Bahnarbeiter</v>
      </c>
      <c r="D64" s="16" t="n">
        <v>85</v>
      </c>
      <c r="E64" s="9" t="s">
        <v>512</v>
      </c>
      <c r="F64" s="9" t="s">
        <v>2604</v>
      </c>
      <c r="G64" s="9" t="s">
        <v>1103</v>
      </c>
    </row>
    <row r="65" customFormat="false" ht="14.15" hidden="false" customHeight="true" outlineLevel="0" collapsed="false">
      <c r="A65" s="15" t="s">
        <v>2317</v>
      </c>
      <c r="B65" s="9" t="str">
        <f aca="false">"Apfelallee "&amp;D65</f>
        <v>Apfelallee 4</v>
      </c>
      <c r="C65" s="9" t="str">
        <f aca="false">E65&amp;", "&amp;F65&amp;", "&amp;G65</f>
        <v>Bischoff, J., Arbeiter</v>
      </c>
      <c r="D65" s="16" t="n">
        <v>4</v>
      </c>
      <c r="E65" s="9" t="s">
        <v>2316</v>
      </c>
      <c r="F65" s="9" t="s">
        <v>150</v>
      </c>
      <c r="G65" s="9" t="s">
        <v>94</v>
      </c>
    </row>
    <row r="66" customFormat="false" ht="14.15" hidden="false" customHeight="true" outlineLevel="0" collapsed="false">
      <c r="A66" s="8"/>
      <c r="B66" s="15" t="s">
        <v>2791</v>
      </c>
      <c r="C66" s="9" t="str">
        <f aca="false">E66&amp;", "&amp;F66&amp;", "&amp;G66</f>
        <v>Bischoff, Joh., Arbeiter</v>
      </c>
      <c r="D66" s="16" t="n">
        <v>127</v>
      </c>
      <c r="E66" s="9" t="s">
        <v>2316</v>
      </c>
      <c r="F66" s="9" t="s">
        <v>143</v>
      </c>
      <c r="G66" s="9" t="s">
        <v>94</v>
      </c>
    </row>
    <row r="67" customFormat="false" ht="14.15" hidden="false" customHeight="true" outlineLevel="0" collapsed="false">
      <c r="A67" s="15" t="s">
        <v>1576</v>
      </c>
      <c r="B67" s="9" t="str">
        <f aca="false">"Am Haiddamm "&amp;D67</f>
        <v>Am Haiddamm 37</v>
      </c>
      <c r="C67" s="9" t="str">
        <f aca="false">E67&amp;", "&amp;F67&amp;", "&amp;G67</f>
        <v>Bischoff, M., Wwe.</v>
      </c>
      <c r="D67" s="16" t="n">
        <v>37</v>
      </c>
      <c r="E67" s="9" t="s">
        <v>2316</v>
      </c>
      <c r="F67" s="9" t="s">
        <v>1829</v>
      </c>
      <c r="G67" s="9" t="s">
        <v>91</v>
      </c>
    </row>
    <row r="68" customFormat="false" ht="14.15" hidden="false" customHeight="true" outlineLevel="0" collapsed="false">
      <c r="A68" s="15" t="s">
        <v>1009</v>
      </c>
      <c r="B68" s="9" t="str">
        <f aca="false">"Rockwinkeler Chaussee "&amp;D68</f>
        <v>Rockwinkeler Chaussee 106</v>
      </c>
      <c r="C68" s="9" t="str">
        <f aca="false">E68&amp;", "&amp;F68&amp;", "&amp;G68</f>
        <v>Bitter, Wilh., Landmann</v>
      </c>
      <c r="D68" s="16" t="n">
        <v>106</v>
      </c>
      <c r="E68" s="9" t="s">
        <v>1008</v>
      </c>
      <c r="F68" s="9" t="s">
        <v>216</v>
      </c>
      <c r="G68" s="9" t="s">
        <v>164</v>
      </c>
    </row>
    <row r="69" customFormat="false" ht="14.15" hidden="false" customHeight="true" outlineLevel="0" collapsed="false">
      <c r="A69" s="15" t="s">
        <v>1030</v>
      </c>
      <c r="B69" s="9" t="str">
        <f aca="false">"Rockwinkeler Chaussee "&amp;D69</f>
        <v>Rockwinkeler Chaussee 98</v>
      </c>
      <c r="C69" s="9" t="str">
        <f aca="false">E69&amp;", "&amp;F69&amp;", "&amp;G69</f>
        <v>Blanke, H., Lagermeister</v>
      </c>
      <c r="D69" s="16" t="n">
        <v>98</v>
      </c>
      <c r="E69" s="9" t="s">
        <v>1027</v>
      </c>
      <c r="F69" s="9" t="s">
        <v>109</v>
      </c>
      <c r="G69" s="9" t="s">
        <v>2783</v>
      </c>
    </row>
    <row r="70" customFormat="false" ht="14.15" hidden="false" customHeight="true" outlineLevel="0" collapsed="false">
      <c r="A70" s="15" t="s">
        <v>2293</v>
      </c>
      <c r="B70" s="9" t="str">
        <f aca="false">"Oberneulander Chaussee "&amp;D70</f>
        <v>Oberneulander Chaussee 44</v>
      </c>
      <c r="C70" s="9" t="str">
        <f aca="false">E70&amp;", "&amp;F70&amp;", "&amp;G70</f>
        <v>Blöhse, Otto, Handlungsgehülfe</v>
      </c>
      <c r="D70" s="16" t="n">
        <v>44</v>
      </c>
      <c r="E70" s="9" t="s">
        <v>2291</v>
      </c>
      <c r="F70" s="9" t="s">
        <v>1203</v>
      </c>
      <c r="G70" s="9" t="s">
        <v>2688</v>
      </c>
    </row>
    <row r="71" customFormat="false" ht="14.15" hidden="false" customHeight="true" outlineLevel="0" collapsed="false">
      <c r="A71" s="15" t="s">
        <v>863</v>
      </c>
      <c r="B71" s="9" t="str">
        <f aca="false">"Am Hodenberger Deich "&amp;D71</f>
        <v>Am Hodenberger Deich 58</v>
      </c>
      <c r="C71" s="9" t="str">
        <f aca="false">E71&amp;", "&amp;F71&amp;", "&amp;G71&amp;", "&amp;H71</f>
        <v>Blome, Beta, Wwe., Landwirtschaft</v>
      </c>
      <c r="D71" s="16" t="n">
        <v>58</v>
      </c>
      <c r="E71" s="9" t="s">
        <v>354</v>
      </c>
      <c r="F71" s="9" t="s">
        <v>1955</v>
      </c>
      <c r="G71" s="9" t="s">
        <v>91</v>
      </c>
      <c r="H71" s="9" t="s">
        <v>2591</v>
      </c>
    </row>
    <row r="72" customFormat="false" ht="14.15" hidden="false" customHeight="true" outlineLevel="0" collapsed="false">
      <c r="A72" s="15" t="s">
        <v>1899</v>
      </c>
      <c r="B72" s="9" t="str">
        <f aca="false">"Mühlenfeldstraße "&amp;D72</f>
        <v>Mühlenfeldstraße 13</v>
      </c>
      <c r="C72" s="9" t="str">
        <f aca="false">E72&amp;", "&amp;F72&amp;", "&amp;G72</f>
        <v>Blome, Catharine, Invalide</v>
      </c>
      <c r="D72" s="16" t="n">
        <v>13</v>
      </c>
      <c r="E72" s="9" t="s">
        <v>354</v>
      </c>
      <c r="F72" s="9" t="s">
        <v>2663</v>
      </c>
      <c r="G72" s="9" t="s">
        <v>2621</v>
      </c>
    </row>
    <row r="73" customFormat="false" ht="14.15" hidden="false" customHeight="true" outlineLevel="0" collapsed="false">
      <c r="A73" s="15" t="s">
        <v>484</v>
      </c>
      <c r="B73" s="9" t="str">
        <f aca="false">"Auf der alten Waide "&amp;D73</f>
        <v>Auf der alten Waide 30</v>
      </c>
      <c r="C73" s="9" t="str">
        <f aca="false">E73&amp;", "&amp;F73&amp;", "&amp;G73</f>
        <v>Blome, D., Arbeiter</v>
      </c>
      <c r="D73" s="16" t="n">
        <v>30</v>
      </c>
      <c r="E73" s="9" t="s">
        <v>354</v>
      </c>
      <c r="F73" s="9" t="s">
        <v>263</v>
      </c>
      <c r="G73" s="9" t="s">
        <v>94</v>
      </c>
    </row>
    <row r="74" customFormat="false" ht="14.15" hidden="false" customHeight="true" outlineLevel="0" collapsed="false">
      <c r="A74" s="15" t="s">
        <v>484</v>
      </c>
      <c r="B74" s="9" t="str">
        <f aca="false">"Auf der alten Waide "&amp;D74</f>
        <v>Auf der alten Waide 30</v>
      </c>
      <c r="C74" s="9" t="str">
        <f aca="false">E74&amp;", "&amp;F74&amp;", "&amp;G74</f>
        <v>Blome, Fr., Landmann</v>
      </c>
      <c r="D74" s="16" t="n">
        <v>30</v>
      </c>
      <c r="E74" s="9" t="s">
        <v>354</v>
      </c>
      <c r="F74" s="9" t="s">
        <v>130</v>
      </c>
      <c r="G74" s="9" t="s">
        <v>164</v>
      </c>
    </row>
    <row r="75" customFormat="false" ht="14.15" hidden="false" customHeight="true" outlineLevel="0" collapsed="false">
      <c r="A75" s="15" t="s">
        <v>859</v>
      </c>
      <c r="B75" s="9" t="str">
        <f aca="false">"Hohenkampsweg "&amp;D75</f>
        <v>Hohenkampsweg 44</v>
      </c>
      <c r="C75" s="9" t="str">
        <f aca="false">E75&amp;", "&amp;F75&amp;", "&amp;G75</f>
        <v>Blome, Fr., Landmann</v>
      </c>
      <c r="D75" s="16" t="n">
        <v>44</v>
      </c>
      <c r="E75" s="9" t="s">
        <v>354</v>
      </c>
      <c r="F75" s="9" t="s">
        <v>130</v>
      </c>
      <c r="G75" s="9" t="s">
        <v>164</v>
      </c>
    </row>
    <row r="76" customFormat="false" ht="14.15" hidden="false" customHeight="true" outlineLevel="0" collapsed="false">
      <c r="A76" s="15" t="s">
        <v>356</v>
      </c>
      <c r="B76" s="9" t="str">
        <f aca="false">"Oberneulander Landstraße "&amp;D76</f>
        <v>Oberneulander Landstraße 129</v>
      </c>
      <c r="C76" s="9" t="str">
        <f aca="false">E76&amp;", "&amp;F76&amp;", "&amp;G76</f>
        <v>Blome, H., Arbeiter</v>
      </c>
      <c r="D76" s="16" t="n">
        <v>129</v>
      </c>
      <c r="E76" s="9" t="s">
        <v>354</v>
      </c>
      <c r="F76" s="9" t="s">
        <v>109</v>
      </c>
      <c r="G76" s="9" t="s">
        <v>94</v>
      </c>
    </row>
    <row r="77" customFormat="false" ht="14.15" hidden="false" customHeight="true" outlineLevel="0" collapsed="false">
      <c r="A77" s="15" t="s">
        <v>1566</v>
      </c>
      <c r="B77" s="9" t="str">
        <f aca="false">"Am Haiddamm "&amp;D77</f>
        <v>Am Haiddamm 43</v>
      </c>
      <c r="C77" s="9" t="str">
        <f aca="false">E77&amp;", "&amp;F77&amp;", "&amp;G77</f>
        <v>Blome, H., Maurer</v>
      </c>
      <c r="D77" s="16" t="n">
        <v>43</v>
      </c>
      <c r="E77" s="9" t="s">
        <v>354</v>
      </c>
      <c r="F77" s="9" t="s">
        <v>109</v>
      </c>
      <c r="G77" s="9" t="s">
        <v>727</v>
      </c>
    </row>
    <row r="78" customFormat="false" ht="14.15" hidden="false" customHeight="true" outlineLevel="0" collapsed="false">
      <c r="A78" s="15" t="s">
        <v>1242</v>
      </c>
      <c r="B78" s="9" t="str">
        <f aca="false">"Mühlenweg "&amp;D78</f>
        <v>Mühlenweg 10</v>
      </c>
      <c r="C78" s="9" t="str">
        <f aca="false">E78&amp;", "&amp;F78&amp;", "&amp;G78</f>
        <v>Blome, H., Wwe.</v>
      </c>
      <c r="D78" s="16" t="n">
        <v>10</v>
      </c>
      <c r="E78" s="9" t="s">
        <v>354</v>
      </c>
      <c r="F78" s="9" t="s">
        <v>109</v>
      </c>
      <c r="G78" s="9" t="s">
        <v>91</v>
      </c>
    </row>
    <row r="79" customFormat="false" ht="14.15" hidden="false" customHeight="true" outlineLevel="0" collapsed="false">
      <c r="A79" s="15" t="s">
        <v>1683</v>
      </c>
      <c r="B79" s="9" t="str">
        <f aca="false">"Auf der Haide "&amp;D79</f>
        <v>Auf der Haide 29</v>
      </c>
      <c r="C79" s="9" t="str">
        <f aca="false">E79&amp;", "&amp;F79&amp;", "&amp;G79</f>
        <v>Blome, Hch., Landmann</v>
      </c>
      <c r="D79" s="16" t="n">
        <v>29</v>
      </c>
      <c r="E79" s="9" t="s">
        <v>354</v>
      </c>
      <c r="F79" s="9" t="s">
        <v>754</v>
      </c>
      <c r="G79" s="9" t="s">
        <v>164</v>
      </c>
    </row>
    <row r="80" customFormat="false" ht="14.15" hidden="false" customHeight="true" outlineLevel="0" collapsed="false">
      <c r="A80" s="15" t="s">
        <v>2212</v>
      </c>
      <c r="B80" s="9" t="str">
        <f aca="false">"Oberneulander Landstraße "&amp;D80</f>
        <v>Oberneulander Landstraße 170</v>
      </c>
      <c r="C80" s="9" t="str">
        <f aca="false">E80&amp;", "&amp;F80&amp;", "&amp;G80</f>
        <v>Blome, Herm., Arbeiter</v>
      </c>
      <c r="D80" s="16" t="n">
        <v>170</v>
      </c>
      <c r="E80" s="9" t="s">
        <v>354</v>
      </c>
      <c r="F80" s="9" t="s">
        <v>409</v>
      </c>
      <c r="G80" s="9" t="s">
        <v>94</v>
      </c>
    </row>
    <row r="81" customFormat="false" ht="14.15" hidden="false" customHeight="true" outlineLevel="0" collapsed="false">
      <c r="A81" s="15" t="s">
        <v>2228</v>
      </c>
      <c r="B81" s="9" t="str">
        <f aca="false">"Oberneulander Landstraße "&amp;D81</f>
        <v>Oberneulander Landstraße 178</v>
      </c>
      <c r="C81" s="9" t="str">
        <f aca="false">E81&amp;", "&amp;F81&amp;", "&amp;G81</f>
        <v>Blome, Herm., Arbeiter</v>
      </c>
      <c r="D81" s="16" t="n">
        <v>178</v>
      </c>
      <c r="E81" s="9" t="s">
        <v>354</v>
      </c>
      <c r="F81" s="9" t="s">
        <v>409</v>
      </c>
      <c r="G81" s="9" t="s">
        <v>94</v>
      </c>
    </row>
    <row r="82" customFormat="false" ht="14.15" hidden="false" customHeight="true" outlineLevel="0" collapsed="false">
      <c r="A82" s="15" t="s">
        <v>1454</v>
      </c>
      <c r="B82" s="9" t="str">
        <f aca="false">"Rockwinkeler Landstraße "&amp;D82</f>
        <v>Rockwinkeler Landstraße 96</v>
      </c>
      <c r="C82" s="9" t="str">
        <f aca="false">E82&amp;", "&amp;F82&amp;", "&amp;G82</f>
        <v>Blome, Hinr., Bahnarbeiter</v>
      </c>
      <c r="D82" s="16" t="n">
        <v>96</v>
      </c>
      <c r="E82" s="9" t="s">
        <v>354</v>
      </c>
      <c r="F82" s="9" t="s">
        <v>355</v>
      </c>
      <c r="G82" s="9" t="s">
        <v>1103</v>
      </c>
    </row>
    <row r="83" customFormat="false" ht="14.15" hidden="false" customHeight="true" outlineLevel="0" collapsed="false">
      <c r="A83" s="15" t="s">
        <v>484</v>
      </c>
      <c r="B83" s="9" t="str">
        <f aca="false">"Auf der alten Waide "&amp;D83</f>
        <v>Auf der alten Waide 30</v>
      </c>
      <c r="C83" s="9" t="str">
        <f aca="false">E83&amp;", "&amp;F83&amp;", "&amp;G83</f>
        <v>Blome, Hinr., Landmann</v>
      </c>
      <c r="D83" s="16" t="n">
        <v>30</v>
      </c>
      <c r="E83" s="9" t="s">
        <v>354</v>
      </c>
      <c r="F83" s="9" t="s">
        <v>355</v>
      </c>
      <c r="G83" s="9" t="s">
        <v>164</v>
      </c>
    </row>
    <row r="84" customFormat="false" ht="14.15" hidden="false" customHeight="true" outlineLevel="0" collapsed="false">
      <c r="A84" s="15" t="s">
        <v>739</v>
      </c>
      <c r="B84" s="9" t="str">
        <f aca="false">"Oberneulander Landstraße "&amp;D84</f>
        <v>Oberneulander Landstraße 11</v>
      </c>
      <c r="C84" s="9" t="str">
        <f aca="false">E84&amp;", "&amp;F84&amp;", "&amp;G84</f>
        <v>Blome, Hinr., Landmann</v>
      </c>
      <c r="D84" s="16" t="n">
        <v>11</v>
      </c>
      <c r="E84" s="9" t="s">
        <v>354</v>
      </c>
      <c r="F84" s="9" t="s">
        <v>355</v>
      </c>
      <c r="G84" s="9" t="s">
        <v>164</v>
      </c>
    </row>
    <row r="85" customFormat="false" ht="14.15" hidden="false" customHeight="true" outlineLevel="0" collapsed="false">
      <c r="A85" s="15" t="s">
        <v>739</v>
      </c>
      <c r="B85" s="9" t="str">
        <f aca="false">"Oberneulander Landstraße "&amp;D85</f>
        <v>Oberneulander Landstraße 11</v>
      </c>
      <c r="C85" s="9" t="str">
        <f aca="false">E85&amp;", "&amp;F85&amp;", "&amp;G85</f>
        <v>Blome, Joh., Arbeiter</v>
      </c>
      <c r="D85" s="16" t="n">
        <v>11</v>
      </c>
      <c r="E85" s="9" t="s">
        <v>354</v>
      </c>
      <c r="F85" s="9" t="s">
        <v>143</v>
      </c>
      <c r="G85" s="9" t="s">
        <v>94</v>
      </c>
    </row>
    <row r="86" customFormat="false" ht="14.15" hidden="false" customHeight="true" outlineLevel="0" collapsed="false">
      <c r="A86" s="15" t="s">
        <v>1566</v>
      </c>
      <c r="B86" s="9" t="str">
        <f aca="false">"Am Haiddamm "&amp;D86</f>
        <v>Am Haiddamm 43</v>
      </c>
      <c r="C86" s="9" t="str">
        <f aca="false">E86&amp;", "&amp;F86&amp;", "&amp;G86</f>
        <v>Blome, K., Maurer</v>
      </c>
      <c r="D86" s="16" t="n">
        <v>43</v>
      </c>
      <c r="E86" s="9" t="s">
        <v>354</v>
      </c>
      <c r="F86" s="9" t="s">
        <v>2590</v>
      </c>
      <c r="G86" s="9" t="s">
        <v>727</v>
      </c>
    </row>
    <row r="87" customFormat="false" ht="14.15" hidden="false" customHeight="true" outlineLevel="0" collapsed="false">
      <c r="A87" s="15" t="s">
        <v>2480</v>
      </c>
      <c r="B87" s="9" t="str">
        <f aca="false">"Oberneulander Chaussee "&amp;D87</f>
        <v>Oberneulander Chaussee 35</v>
      </c>
      <c r="C87" s="9" t="str">
        <f aca="false">E87&amp;", "&amp;F87&amp;", "&amp;G87</f>
        <v>Bocker, Ernst, Gartenarbeiter</v>
      </c>
      <c r="D87" s="16" t="n">
        <v>35</v>
      </c>
      <c r="E87" s="9" t="s">
        <v>2707</v>
      </c>
      <c r="F87" s="9" t="s">
        <v>1562</v>
      </c>
      <c r="G87" s="9" t="s">
        <v>2617</v>
      </c>
    </row>
    <row r="88" customFormat="false" ht="14.15" hidden="false" customHeight="true" outlineLevel="0" collapsed="false">
      <c r="A88" s="8"/>
      <c r="B88" s="15" t="s">
        <v>2670</v>
      </c>
      <c r="C88" s="9" t="str">
        <f aca="false">E88&amp;", "&amp;F88&amp;", "&amp;G88</f>
        <v>Böcker, H., Eisenbahnbeamter</v>
      </c>
      <c r="D88" s="16" t="n">
        <v>33</v>
      </c>
      <c r="E88" s="9" t="s">
        <v>1807</v>
      </c>
      <c r="F88" s="9" t="s">
        <v>109</v>
      </c>
      <c r="G88" s="9" t="s">
        <v>2671</v>
      </c>
    </row>
    <row r="89" customFormat="false" ht="14.15" hidden="false" customHeight="true" outlineLevel="0" collapsed="false">
      <c r="A89" s="15" t="s">
        <v>1632</v>
      </c>
      <c r="B89" s="9" t="str">
        <f aca="false">"Auf der Haide "&amp;D89</f>
        <v>Auf der Haide 12</v>
      </c>
      <c r="C89" s="9" t="str">
        <f aca="false">E89&amp;", "&amp;F89&amp;", "&amp;G89</f>
        <v>Boesche, Alb., Maurer</v>
      </c>
      <c r="D89" s="16" t="n">
        <v>12</v>
      </c>
      <c r="E89" s="9" t="s">
        <v>2648</v>
      </c>
      <c r="F89" s="9" t="s">
        <v>841</v>
      </c>
      <c r="G89" s="9" t="s">
        <v>727</v>
      </c>
    </row>
    <row r="90" customFormat="false" ht="14.15" hidden="false" customHeight="true" outlineLevel="0" collapsed="false">
      <c r="A90" s="15" t="s">
        <v>2394</v>
      </c>
      <c r="B90" s="9" t="str">
        <f aca="false">"Am Rüten "&amp;D90</f>
        <v>Am Rüten 31</v>
      </c>
      <c r="C90" s="9" t="str">
        <f aca="false">E90&amp;", "&amp;F90&amp;", "&amp;G90</f>
        <v>Bollmann, Chr., Arbeiter</v>
      </c>
      <c r="D90" s="16" t="n">
        <v>31</v>
      </c>
      <c r="E90" s="9" t="s">
        <v>135</v>
      </c>
      <c r="F90" s="9" t="s">
        <v>242</v>
      </c>
      <c r="G90" s="9" t="s">
        <v>94</v>
      </c>
    </row>
    <row r="91" customFormat="false" ht="14.15" hidden="false" customHeight="true" outlineLevel="0" collapsed="false">
      <c r="A91" s="15" t="s">
        <v>1390</v>
      </c>
      <c r="B91" s="9" t="str">
        <f aca="false">"An der Kaemenade "&amp;D91</f>
        <v>An der Kaemenade 2</v>
      </c>
      <c r="C91" s="9" t="str">
        <f aca="false">E91&amp;", "&amp;F91&amp;", "&amp;G91</f>
        <v>Bollmann, Fr., Landwirt</v>
      </c>
      <c r="D91" s="16" t="n">
        <v>2</v>
      </c>
      <c r="E91" s="9" t="s">
        <v>135</v>
      </c>
      <c r="F91" s="9" t="s">
        <v>130</v>
      </c>
      <c r="G91" s="9" t="s">
        <v>124</v>
      </c>
    </row>
    <row r="92" customFormat="false" ht="14.15" hidden="false" customHeight="true" outlineLevel="0" collapsed="false">
      <c r="A92" s="15" t="s">
        <v>170</v>
      </c>
      <c r="B92" s="9" t="str">
        <f aca="false">"Oberneulander Landstraße "&amp;D92</f>
        <v>Oberneulander Landstraße 199</v>
      </c>
      <c r="C92" s="9" t="str">
        <f aca="false">E92&amp;", "&amp;F92&amp;", "&amp;G92</f>
        <v>Bollmann, Joh., Bahnarbeiter</v>
      </c>
      <c r="D92" s="16" t="n">
        <v>199</v>
      </c>
      <c r="E92" s="9" t="s">
        <v>135</v>
      </c>
      <c r="F92" s="9" t="s">
        <v>143</v>
      </c>
      <c r="G92" s="9" t="s">
        <v>1103</v>
      </c>
    </row>
    <row r="93" customFormat="false" ht="14.15" hidden="false" customHeight="true" outlineLevel="0" collapsed="false">
      <c r="A93" s="15" t="s">
        <v>138</v>
      </c>
      <c r="B93" s="9" t="str">
        <f aca="false">"Oberneulander Landstraße "&amp;D93</f>
        <v>Oberneulander Landstraße 204</v>
      </c>
      <c r="C93" s="9" t="str">
        <f aca="false">E93&amp;", "&amp;F93&amp;", "&amp;G93</f>
        <v>Bollmann, W., Zimmermann</v>
      </c>
      <c r="D93" s="16" t="n">
        <v>204</v>
      </c>
      <c r="E93" s="9" t="s">
        <v>135</v>
      </c>
      <c r="F93" s="9" t="s">
        <v>559</v>
      </c>
      <c r="G93" s="9" t="s">
        <v>137</v>
      </c>
    </row>
    <row r="94" customFormat="false" ht="14.15" hidden="false" customHeight="true" outlineLevel="0" collapsed="false">
      <c r="A94" s="15" t="s">
        <v>1911</v>
      </c>
      <c r="B94" s="9" t="str">
        <f aca="false">"Mühlenfeldstraße "&amp;D94</f>
        <v>Mühlenfeldstraße 9</v>
      </c>
      <c r="C94" s="9" t="str">
        <f aca="false">E94&amp;", "&amp;F94&amp;", "&amp;G94</f>
        <v>Bornhöft, E., Wwe.</v>
      </c>
      <c r="D94" s="16" t="n">
        <v>9</v>
      </c>
      <c r="E94" s="9" t="s">
        <v>1910</v>
      </c>
      <c r="F94" s="9" t="s">
        <v>2583</v>
      </c>
      <c r="G94" s="9" t="s">
        <v>91</v>
      </c>
    </row>
    <row r="95" customFormat="false" ht="14.15" hidden="false" customHeight="true" outlineLevel="0" collapsed="false">
      <c r="A95" s="15" t="s">
        <v>1911</v>
      </c>
      <c r="B95" s="9" t="str">
        <f aca="false">"Mühlenfeldstraße "&amp;D95</f>
        <v>Mühlenfeldstraße 9</v>
      </c>
      <c r="C95" s="9" t="str">
        <f aca="false">E95&amp;", "&amp;F95&amp;", "&amp;G95</f>
        <v>Bornhöft, W., Malermeister</v>
      </c>
      <c r="D95" s="16" t="n">
        <v>9</v>
      </c>
      <c r="E95" s="9" t="s">
        <v>1910</v>
      </c>
      <c r="F95" s="9" t="s">
        <v>559</v>
      </c>
      <c r="G95" s="9" t="s">
        <v>1605</v>
      </c>
    </row>
    <row r="96" customFormat="false" ht="14.15" hidden="false" customHeight="true" outlineLevel="0" collapsed="false">
      <c r="A96" s="15" t="s">
        <v>1313</v>
      </c>
      <c r="B96" s="9" t="str">
        <f aca="false">"Rockwinkeler Landstraße "&amp;D96</f>
        <v>Rockwinkeler Landstraße 89</v>
      </c>
      <c r="C96" s="9" t="str">
        <f aca="false">E96&amp;", "&amp;F96&amp;", "&amp;G96</f>
        <v>Bösche, Fr., Tischler</v>
      </c>
      <c r="D96" s="16" t="n">
        <v>89</v>
      </c>
      <c r="E96" s="9" t="s">
        <v>442</v>
      </c>
      <c r="F96" s="9" t="s">
        <v>130</v>
      </c>
      <c r="G96" s="9" t="s">
        <v>835</v>
      </c>
    </row>
    <row r="97" customFormat="false" ht="14.15" hidden="false" customHeight="true" outlineLevel="0" collapsed="false">
      <c r="A97" s="15" t="s">
        <v>443</v>
      </c>
      <c r="B97" s="9" t="str">
        <f aca="false">"Oberneulander Landstraße "&amp;D97</f>
        <v>Oberneulander Landstraße 83</v>
      </c>
      <c r="C97" s="9" t="str">
        <f aca="false">E97&amp;", "&amp;F97&amp;", "&amp;G97</f>
        <v>Bösche, Herm., Bahnarbeiter</v>
      </c>
      <c r="D97" s="16" t="n">
        <v>83</v>
      </c>
      <c r="E97" s="9" t="s">
        <v>442</v>
      </c>
      <c r="F97" s="9" t="s">
        <v>409</v>
      </c>
      <c r="G97" s="9" t="s">
        <v>1103</v>
      </c>
    </row>
    <row r="98" customFormat="false" ht="14.15" hidden="false" customHeight="true" outlineLevel="0" collapsed="false">
      <c r="A98" s="15" t="s">
        <v>759</v>
      </c>
      <c r="B98" s="9" t="str">
        <f aca="false">"Am Hodenberger Deich "&amp;D98</f>
        <v>Am Hodenberger Deich 32</v>
      </c>
      <c r="C98" s="9" t="str">
        <f aca="false">E98&amp;", "&amp;F98&amp;", "&amp;G98</f>
        <v>Bösche, Joh., Hülfsbahnwärter</v>
      </c>
      <c r="D98" s="16" t="n">
        <v>32</v>
      </c>
      <c r="E98" s="9" t="s">
        <v>442</v>
      </c>
      <c r="F98" s="9" t="s">
        <v>143</v>
      </c>
      <c r="G98" s="9" t="s">
        <v>2596</v>
      </c>
    </row>
    <row r="99" customFormat="false" ht="14.15" hidden="false" customHeight="true" outlineLevel="0" collapsed="false">
      <c r="A99" s="15" t="s">
        <v>1313</v>
      </c>
      <c r="B99" s="9" t="str">
        <f aca="false">"Rockwinkeler Landstraße "&amp;D99</f>
        <v>Rockwinkeler Landstraße 89</v>
      </c>
      <c r="C99" s="9" t="str">
        <f aca="false">E99&amp;", "&amp;F99&amp;", "&amp;G99</f>
        <v>Bösche, Wilh., Landmann</v>
      </c>
      <c r="D99" s="16" t="n">
        <v>89</v>
      </c>
      <c r="E99" s="9" t="s">
        <v>442</v>
      </c>
      <c r="F99" s="9" t="s">
        <v>216</v>
      </c>
      <c r="G99" s="9" t="s">
        <v>164</v>
      </c>
    </row>
    <row r="100" customFormat="false" ht="14.15" hidden="false" customHeight="true" outlineLevel="0" collapsed="false">
      <c r="A100" s="15" t="s">
        <v>2172</v>
      </c>
      <c r="B100" s="9" t="str">
        <f aca="false">"Oberneulander Landstraße "&amp;D100</f>
        <v>Oberneulander Landstraße 138</v>
      </c>
      <c r="C100" s="9" t="str">
        <f aca="false">E100&amp;", "&amp;F100&amp;", "&amp;G100</f>
        <v>Boschen, Cord, Hofmeier</v>
      </c>
      <c r="D100" s="16" t="n">
        <v>138</v>
      </c>
      <c r="E100" s="9" t="s">
        <v>961</v>
      </c>
      <c r="F100" s="9" t="s">
        <v>2171</v>
      </c>
      <c r="G100" s="9" t="s">
        <v>183</v>
      </c>
    </row>
    <row r="101" customFormat="false" ht="14.15" hidden="false" customHeight="true" outlineLevel="0" collapsed="false">
      <c r="A101" s="15" t="s">
        <v>2375</v>
      </c>
      <c r="B101" s="9" t="str">
        <f aca="false">"Am Rüten "&amp;D101</f>
        <v>Am Rüten 33</v>
      </c>
      <c r="C101" s="9" t="str">
        <f aca="false">E101&amp;", "&amp;F101&amp;", "&amp;G101</f>
        <v>Boschen, D., Maurer</v>
      </c>
      <c r="D101" s="16" t="n">
        <v>33</v>
      </c>
      <c r="E101" s="9" t="s">
        <v>961</v>
      </c>
      <c r="F101" s="9" t="s">
        <v>263</v>
      </c>
      <c r="G101" s="9" t="s">
        <v>727</v>
      </c>
    </row>
    <row r="102" customFormat="false" ht="14.15" hidden="false" customHeight="true" outlineLevel="0" collapsed="false">
      <c r="A102" s="15" t="s">
        <v>374</v>
      </c>
      <c r="B102" s="9" t="str">
        <f aca="false">"Oberneulander Landstraße "&amp;D102</f>
        <v>Oberneulander Landstraße 119</v>
      </c>
      <c r="C102" s="9" t="str">
        <f aca="false">E102&amp;", "&amp;F102&amp;", "&amp;G102</f>
        <v>Boschen, D., Tischler</v>
      </c>
      <c r="D102" s="16" t="n">
        <v>119</v>
      </c>
      <c r="E102" s="9" t="s">
        <v>961</v>
      </c>
      <c r="F102" s="9" t="s">
        <v>263</v>
      </c>
      <c r="G102" s="9" t="s">
        <v>835</v>
      </c>
    </row>
    <row r="103" customFormat="false" ht="14.15" hidden="false" customHeight="true" outlineLevel="0" collapsed="false">
      <c r="A103" s="15" t="s">
        <v>2177</v>
      </c>
      <c r="B103" s="9" t="str">
        <f aca="false">"Oberneulander Landstraße "&amp;D103</f>
        <v>Oberneulander Landstraße 142</v>
      </c>
      <c r="C103" s="9" t="str">
        <f aca="false">E103&amp;", "&amp;F103</f>
        <v>Boschen, F. W.</v>
      </c>
      <c r="D103" s="16" t="n">
        <v>142</v>
      </c>
      <c r="E103" s="9" t="s">
        <v>961</v>
      </c>
      <c r="F103" s="9" t="s">
        <v>2570</v>
      </c>
    </row>
    <row r="104" customFormat="false" ht="14.15" hidden="false" customHeight="true" outlineLevel="0" collapsed="false">
      <c r="A104" s="15" t="s">
        <v>1318</v>
      </c>
      <c r="B104" s="9" t="str">
        <f aca="false">"Rockwinkeler Landstraße "&amp;D104</f>
        <v>Rockwinkeler Landstraße 87</v>
      </c>
      <c r="C104" s="9" t="str">
        <f aca="false">E104&amp;", "&amp;F104&amp;", "&amp;G104</f>
        <v>Boschen, Fr., Arbeiter</v>
      </c>
      <c r="D104" s="16" t="n">
        <v>87</v>
      </c>
      <c r="E104" s="9" t="s">
        <v>961</v>
      </c>
      <c r="F104" s="9" t="s">
        <v>130</v>
      </c>
      <c r="G104" s="9" t="s">
        <v>94</v>
      </c>
    </row>
    <row r="105" customFormat="false" ht="14.15" hidden="false" customHeight="true" outlineLevel="0" collapsed="false">
      <c r="A105" s="15" t="s">
        <v>332</v>
      </c>
      <c r="B105" s="9" t="str">
        <f aca="false">"Oberneulander Landstraße "&amp;D105</f>
        <v>Oberneulander Landstraße 135</v>
      </c>
      <c r="C105" s="9" t="str">
        <f aca="false">E105&amp;", "&amp;F105&amp;", "&amp;G105</f>
        <v>Boschen, Fr., </v>
      </c>
      <c r="D105" s="16" t="n">
        <v>135</v>
      </c>
      <c r="E105" s="9" t="s">
        <v>961</v>
      </c>
      <c r="F105" s="9" t="s">
        <v>130</v>
      </c>
    </row>
    <row r="106" customFormat="false" ht="14.15" hidden="false" customHeight="true" outlineLevel="0" collapsed="false">
      <c r="A106" s="15" t="s">
        <v>1258</v>
      </c>
      <c r="B106" s="9" t="str">
        <f aca="false">"Rockwinkeler Landstraße "&amp;D106</f>
        <v>Rockwinkeler Landstraße 63</v>
      </c>
      <c r="C106" s="9" t="str">
        <f aca="false">E106&amp;", "&amp;F106&amp;", "&amp;G106</f>
        <v>Boschen, Gg., Wwe.</v>
      </c>
      <c r="D106" s="16" t="n">
        <v>63</v>
      </c>
      <c r="E106" s="9" t="s">
        <v>961</v>
      </c>
      <c r="F106" s="9" t="s">
        <v>2595</v>
      </c>
      <c r="G106" s="9" t="s">
        <v>91</v>
      </c>
    </row>
    <row r="107" customFormat="false" ht="14.15" hidden="false" customHeight="true" outlineLevel="0" collapsed="false">
      <c r="A107" s="15" t="s">
        <v>1053</v>
      </c>
      <c r="B107" s="9" t="str">
        <f aca="false">"Rockwinkeler Chaussee "&amp;D107</f>
        <v>Rockwinkeler Chaussee 93</v>
      </c>
      <c r="C107" s="9" t="str">
        <f aca="false">E107&amp;", "&amp;F107&amp;", "&amp;G107</f>
        <v>Boschen, Herm., Arbeiter</v>
      </c>
      <c r="D107" s="16" t="n">
        <v>93</v>
      </c>
      <c r="E107" s="9" t="s">
        <v>961</v>
      </c>
      <c r="F107" s="9" t="s">
        <v>409</v>
      </c>
      <c r="G107" s="9" t="s">
        <v>94</v>
      </c>
    </row>
    <row r="108" customFormat="false" ht="14.15" hidden="false" customHeight="true" outlineLevel="0" collapsed="false">
      <c r="A108" s="15" t="s">
        <v>1030</v>
      </c>
      <c r="B108" s="9" t="str">
        <f aca="false">"Rockwinkeler Chaussee "&amp;D108</f>
        <v>Rockwinkeler Chaussee 98</v>
      </c>
      <c r="C108" s="9" t="str">
        <f aca="false">E108&amp;", "&amp;F108&amp;", "&amp;G108</f>
        <v>Boschen, Hinr., Milchhändler</v>
      </c>
      <c r="D108" s="16" t="n">
        <v>98</v>
      </c>
      <c r="E108" s="9" t="s">
        <v>961</v>
      </c>
      <c r="F108" s="9" t="s">
        <v>355</v>
      </c>
      <c r="G108" s="9" t="s">
        <v>1031</v>
      </c>
    </row>
    <row r="109" customFormat="false" ht="14.15" hidden="false" customHeight="true" outlineLevel="0" collapsed="false">
      <c r="A109" s="8"/>
      <c r="B109" s="15" t="s">
        <v>2790</v>
      </c>
      <c r="C109" s="9" t="str">
        <f aca="false">E109&amp;", "&amp;F109&amp;", "&amp;G109</f>
        <v>Boschen, Joh., Arbeiter</v>
      </c>
      <c r="D109" s="16" t="n">
        <v>125</v>
      </c>
      <c r="E109" s="9" t="s">
        <v>961</v>
      </c>
      <c r="F109" s="9" t="s">
        <v>143</v>
      </c>
      <c r="G109" s="9" t="s">
        <v>94</v>
      </c>
    </row>
    <row r="110" customFormat="false" ht="14.15" hidden="false" customHeight="true" outlineLevel="0" collapsed="false">
      <c r="A110" s="15" t="s">
        <v>1318</v>
      </c>
      <c r="B110" s="9" t="str">
        <f aca="false">"Rockwinkeler Landstraße "&amp;D110</f>
        <v>Rockwinkeler Landstraße 87</v>
      </c>
      <c r="C110" s="9" t="str">
        <f aca="false">E110&amp;", "&amp;F110&amp;", "&amp;G110</f>
        <v>Boschen, Joh., Wwe.</v>
      </c>
      <c r="D110" s="16" t="n">
        <v>87</v>
      </c>
      <c r="E110" s="9" t="s">
        <v>961</v>
      </c>
      <c r="F110" s="9" t="s">
        <v>143</v>
      </c>
      <c r="G110" s="9" t="s">
        <v>91</v>
      </c>
    </row>
    <row r="111" customFormat="false" ht="14.15" hidden="false" customHeight="true" outlineLevel="0" collapsed="false">
      <c r="A111" s="15" t="s">
        <v>2405</v>
      </c>
      <c r="B111" s="9" t="str">
        <f aca="false">"Am Rüten "&amp;D111</f>
        <v>Am Rüten 23</v>
      </c>
      <c r="C111" s="9" t="str">
        <f aca="false">E111&amp;", "&amp;F111</f>
        <v>Boschen, Lür</v>
      </c>
      <c r="D111" s="16" t="n">
        <v>23</v>
      </c>
      <c r="E111" s="9" t="s">
        <v>961</v>
      </c>
      <c r="F111" s="9" t="s">
        <v>145</v>
      </c>
    </row>
    <row r="112" customFormat="false" ht="14.15" hidden="false" customHeight="true" outlineLevel="0" collapsed="false">
      <c r="A112" s="15" t="s">
        <v>2172</v>
      </c>
      <c r="B112" s="9" t="str">
        <f aca="false">"Oberneulander Landstraße "&amp;D112</f>
        <v>Oberneulander Landstraße 138</v>
      </c>
      <c r="C112" s="9" t="str">
        <f aca="false">E112&amp;", "&amp;F112&amp;", "&amp;G112</f>
        <v>Boschen, M., Handlungsgehülfe</v>
      </c>
      <c r="D112" s="16" t="n">
        <v>138</v>
      </c>
      <c r="E112" s="9" t="s">
        <v>961</v>
      </c>
      <c r="F112" s="9" t="s">
        <v>1829</v>
      </c>
      <c r="G112" s="9" t="s">
        <v>2688</v>
      </c>
    </row>
    <row r="113" customFormat="false" ht="14.15" hidden="false" customHeight="true" outlineLevel="0" collapsed="false">
      <c r="A113" s="15" t="s">
        <v>2398</v>
      </c>
      <c r="B113" s="9" t="str">
        <f aca="false">"Am Rüten "&amp;D113</f>
        <v>Am Rüten 29</v>
      </c>
      <c r="C113" s="9" t="str">
        <f aca="false">E113&amp;", "&amp;F113&amp;", "&amp;G113</f>
        <v>Boschen, W., Zimmermann</v>
      </c>
      <c r="D113" s="16" t="n">
        <v>29</v>
      </c>
      <c r="E113" s="9" t="s">
        <v>961</v>
      </c>
      <c r="F113" s="9" t="s">
        <v>559</v>
      </c>
      <c r="G113" s="9" t="s">
        <v>137</v>
      </c>
    </row>
    <row r="114" customFormat="false" ht="14.15" hidden="false" customHeight="true" outlineLevel="0" collapsed="false">
      <c r="A114" s="15" t="s">
        <v>2370</v>
      </c>
      <c r="B114" s="9" t="str">
        <f aca="false">"Apfelallee "&amp;D114</f>
        <v>Apfelallee 30</v>
      </c>
      <c r="C114" s="9" t="str">
        <f aca="false">E114&amp;", "&amp;F114&amp;", "&amp;G114</f>
        <v>Brake, E., Diakonissin</v>
      </c>
      <c r="D114" s="16" t="n">
        <v>30</v>
      </c>
      <c r="E114" s="9" t="s">
        <v>2626</v>
      </c>
      <c r="F114" s="9" t="s">
        <v>2583</v>
      </c>
      <c r="G114" s="9" t="s">
        <v>2627</v>
      </c>
    </row>
    <row r="115" customFormat="false" ht="14.15" hidden="false" customHeight="true" outlineLevel="0" collapsed="false">
      <c r="A115" s="15" t="s">
        <v>1572</v>
      </c>
      <c r="B115" s="9" t="str">
        <f aca="false">"Am Haiddamm "&amp;D115</f>
        <v>Am Haiddamm 39</v>
      </c>
      <c r="C115" s="9" t="str">
        <f aca="false">E115&amp;", "&amp;F115&amp;", "&amp;G115</f>
        <v>Brand, Joh., Arbeiter</v>
      </c>
      <c r="D115" s="16" t="n">
        <v>39</v>
      </c>
      <c r="E115" s="9" t="s">
        <v>1571</v>
      </c>
      <c r="F115" s="9" t="s">
        <v>143</v>
      </c>
      <c r="G115" s="9" t="s">
        <v>94</v>
      </c>
    </row>
    <row r="116" customFormat="false" ht="14.15" hidden="false" customHeight="true" outlineLevel="0" collapsed="false">
      <c r="A116" s="15" t="s">
        <v>687</v>
      </c>
      <c r="B116" s="9" t="str">
        <f aca="false">"Hodenbergerstraße "&amp;D116</f>
        <v>Hodenbergerstraße 40</v>
      </c>
      <c r="C116" s="9" t="str">
        <f aca="false">E116&amp;", "&amp;F116&amp;", "&amp;G116</f>
        <v>Brandt, Chr., Landmann</v>
      </c>
      <c r="D116" s="16" t="n">
        <v>40</v>
      </c>
      <c r="E116" s="9" t="s">
        <v>685</v>
      </c>
      <c r="F116" s="9" t="s">
        <v>242</v>
      </c>
      <c r="G116" s="9" t="s">
        <v>164</v>
      </c>
    </row>
    <row r="117" customFormat="false" ht="14.15" hidden="false" customHeight="true" outlineLevel="0" collapsed="false">
      <c r="A117" s="15" t="s">
        <v>2458</v>
      </c>
      <c r="B117" s="9" t="str">
        <f aca="false">"Rockwinkeler Chaussee "&amp;D117</f>
        <v>Rockwinkeler Chaussee 158</v>
      </c>
      <c r="C117" s="9" t="str">
        <f aca="false">E117&amp;", "&amp;F117&amp;", "&amp;G117</f>
        <v>Brandt, D., Gärtner</v>
      </c>
      <c r="D117" s="16" t="n">
        <v>158</v>
      </c>
      <c r="E117" s="9" t="s">
        <v>685</v>
      </c>
      <c r="F117" s="9" t="s">
        <v>263</v>
      </c>
      <c r="G117" s="9" t="s">
        <v>236</v>
      </c>
    </row>
    <row r="118" customFormat="false" ht="14.15" hidden="false" customHeight="true" outlineLevel="0" collapsed="false">
      <c r="A118" s="15" t="s">
        <v>879</v>
      </c>
      <c r="B118" s="9" t="str">
        <f aca="false">"Am Hollerdeich "&amp;D118</f>
        <v>Am Hollerdeich 40</v>
      </c>
      <c r="C118" s="9" t="str">
        <f aca="false">E118&amp;", "&amp;F118&amp;", "&amp;G118</f>
        <v>Brandt, L., Arbeiter</v>
      </c>
      <c r="D118" s="16" t="n">
        <v>40</v>
      </c>
      <c r="E118" s="9" t="s">
        <v>685</v>
      </c>
      <c r="F118" s="9" t="s">
        <v>2604</v>
      </c>
      <c r="G118" s="9" t="s">
        <v>94</v>
      </c>
    </row>
    <row r="119" customFormat="false" ht="14.15" hidden="false" customHeight="true" outlineLevel="0" collapsed="false">
      <c r="A119" s="15" t="s">
        <v>1808</v>
      </c>
      <c r="B119" s="9" t="str">
        <f aca="false">"Auf der Haide "&amp;D119</f>
        <v>Auf der Haide 52</v>
      </c>
      <c r="C119" s="9" t="str">
        <f aca="false">E119&amp;", "&amp;F119&amp;", "&amp;G119</f>
        <v>Bredehorn, Herm., Lehrer</v>
      </c>
      <c r="D119" s="16" t="n">
        <v>52</v>
      </c>
      <c r="E119" s="9" t="s">
        <v>2659</v>
      </c>
      <c r="F119" s="9" t="s">
        <v>409</v>
      </c>
      <c r="G119" s="9" t="s">
        <v>257</v>
      </c>
    </row>
    <row r="120" customFormat="false" ht="14.15" hidden="false" customHeight="true" outlineLevel="0" collapsed="false">
      <c r="A120" s="15" t="s">
        <v>1022</v>
      </c>
      <c r="B120" s="9" t="str">
        <f aca="false">"Rockwinkeler Chaussee "&amp;D120</f>
        <v>Rockwinkeler Chaussee 108</v>
      </c>
      <c r="C120" s="9" t="str">
        <f aca="false">E120&amp;", "&amp;F120&amp;", "&amp;G120</f>
        <v>Bredemeyer, J., Tischler</v>
      </c>
      <c r="D120" s="16" t="n">
        <v>108</v>
      </c>
      <c r="E120" s="9" t="s">
        <v>2784</v>
      </c>
      <c r="F120" s="9" t="s">
        <v>150</v>
      </c>
      <c r="G120" s="9" t="s">
        <v>835</v>
      </c>
    </row>
    <row r="121" customFormat="false" ht="14.15" hidden="false" customHeight="true" outlineLevel="0" collapsed="false">
      <c r="A121" s="15" t="s">
        <v>1258</v>
      </c>
      <c r="B121" s="9" t="str">
        <f aca="false">"Rockwinkeler Landstraße "&amp;D121</f>
        <v>Rockwinkeler Landstraße 63</v>
      </c>
      <c r="C121" s="9" t="str">
        <f aca="false">E121&amp;", "&amp;F121&amp;", "&amp;G121</f>
        <v>Brekel, Hinr., Schneider</v>
      </c>
      <c r="D121" s="16" t="n">
        <v>63</v>
      </c>
      <c r="E121" s="9" t="s">
        <v>2806</v>
      </c>
      <c r="F121" s="9" t="s">
        <v>355</v>
      </c>
      <c r="G121" s="9" t="s">
        <v>734</v>
      </c>
    </row>
    <row r="122" customFormat="false" ht="14.15" hidden="false" customHeight="true" outlineLevel="0" collapsed="false">
      <c r="A122" s="15" t="s">
        <v>1104</v>
      </c>
      <c r="B122" s="0" t="str">
        <f aca="false">"Rockwinkeler Chaussee "&amp;D122</f>
        <v>Rockwinkeler Chaussee 57</v>
      </c>
      <c r="C122" s="9" t="str">
        <f aca="false">E122&amp;", "&amp;F122&amp;", "&amp;G122</f>
        <v>Bremermann, Fr., Arbeiter</v>
      </c>
      <c r="D122" s="16" t="n">
        <v>57</v>
      </c>
      <c r="E122" s="9" t="s">
        <v>1102</v>
      </c>
      <c r="F122" s="9" t="s">
        <v>130</v>
      </c>
      <c r="G122" s="9" t="s">
        <v>94</v>
      </c>
    </row>
    <row r="123" customFormat="false" ht="14.15" hidden="false" customHeight="true" outlineLevel="0" collapsed="false">
      <c r="A123" s="15" t="s">
        <v>1924</v>
      </c>
      <c r="B123" s="9" t="str">
        <f aca="false">"Mühlenfeldstraße "&amp;D123</f>
        <v>Mühlenfeldstraße 17</v>
      </c>
      <c r="C123" s="9" t="str">
        <f aca="false">E123&amp;", "&amp;F123&amp;", "&amp;G123</f>
        <v>Bremermann, H., Wwe.</v>
      </c>
      <c r="D123" s="16" t="n">
        <v>17</v>
      </c>
      <c r="E123" s="9" t="s">
        <v>1102</v>
      </c>
      <c r="F123" s="9" t="s">
        <v>109</v>
      </c>
      <c r="G123" s="9" t="s">
        <v>91</v>
      </c>
    </row>
    <row r="124" customFormat="false" ht="14.15" hidden="false" customHeight="true" outlineLevel="0" collapsed="false">
      <c r="A124" s="15" t="s">
        <v>1275</v>
      </c>
      <c r="B124" s="9" t="str">
        <f aca="false">"Rockwinkeler Landstraße "&amp;D124</f>
        <v>Rockwinkeler Landstraße 73</v>
      </c>
      <c r="C124" s="9" t="str">
        <f aca="false">E124&amp;", "&amp;F124&amp;", "&amp;G124</f>
        <v>Bremermann, Hch., Arbeiter</v>
      </c>
      <c r="D124" s="16" t="n">
        <v>73</v>
      </c>
      <c r="E124" s="9" t="s">
        <v>1102</v>
      </c>
      <c r="F124" s="9" t="s">
        <v>754</v>
      </c>
      <c r="G124" s="9" t="s">
        <v>94</v>
      </c>
    </row>
    <row r="125" customFormat="false" ht="14.15" hidden="false" customHeight="true" outlineLevel="0" collapsed="false">
      <c r="A125" s="15" t="s">
        <v>1472</v>
      </c>
      <c r="B125" s="9" t="str">
        <f aca="false">"Auf der Haide "&amp;D125</f>
        <v>Auf der Haide 7</v>
      </c>
      <c r="C125" s="9" t="str">
        <f aca="false">E125&amp;", "&amp;F125&amp;", "&amp;G125</f>
        <v>Bremermann, Herm., Arbeiter</v>
      </c>
      <c r="D125" s="16" t="n">
        <v>7</v>
      </c>
      <c r="E125" s="9" t="s">
        <v>1102</v>
      </c>
      <c r="F125" s="9" t="s">
        <v>409</v>
      </c>
      <c r="G125" s="9" t="s">
        <v>94</v>
      </c>
    </row>
    <row r="126" customFormat="false" ht="14.15" hidden="false" customHeight="true" outlineLevel="0" collapsed="false">
      <c r="A126" s="15" t="s">
        <v>1924</v>
      </c>
      <c r="B126" s="9" t="str">
        <f aca="false">"Mühlenfeldstraße "&amp;D126</f>
        <v>Mühlenfeldstraße 17</v>
      </c>
      <c r="C126" s="9" t="str">
        <f aca="false">E126&amp;", "&amp;F126&amp;", "&amp;G126</f>
        <v>Bremermann, L., Maurer</v>
      </c>
      <c r="D126" s="16" t="n">
        <v>17</v>
      </c>
      <c r="E126" s="9" t="s">
        <v>1102</v>
      </c>
      <c r="F126" s="9" t="s">
        <v>2604</v>
      </c>
      <c r="G126" s="9" t="s">
        <v>727</v>
      </c>
    </row>
    <row r="127" customFormat="false" ht="14.15" hidden="false" customHeight="true" outlineLevel="0" collapsed="false">
      <c r="A127" s="15" t="s">
        <v>2579</v>
      </c>
      <c r="B127" s="9" t="str">
        <f aca="false">"Achterdiek "&amp;D127</f>
        <v>Achterdiek 22</v>
      </c>
      <c r="C127" s="9" t="str">
        <f aca="false">E127&amp;", "&amp;F127&amp;", "&amp;G127</f>
        <v>Brenke, M., Landmann</v>
      </c>
      <c r="D127" s="16" t="n">
        <v>22</v>
      </c>
      <c r="E127" s="9" t="s">
        <v>2545</v>
      </c>
      <c r="F127" s="9" t="s">
        <v>1829</v>
      </c>
      <c r="G127" s="9" t="s">
        <v>164</v>
      </c>
    </row>
    <row r="128" customFormat="false" ht="14.15" hidden="false" customHeight="true" outlineLevel="0" collapsed="false">
      <c r="A128" s="15" t="s">
        <v>2440</v>
      </c>
      <c r="B128" s="9" t="str">
        <f aca="false">"Oberneulander Chaussee "&amp;D128</f>
        <v>Oberneulander Chaussee 5</v>
      </c>
      <c r="C128" s="9" t="str">
        <f aca="false">E128&amp;", "&amp;F128&amp;", "&amp;G128</f>
        <v>Brüning, Chr., Wwe.</v>
      </c>
      <c r="D128" s="16" t="n">
        <v>5</v>
      </c>
      <c r="E128" s="9" t="s">
        <v>517</v>
      </c>
      <c r="F128" s="9" t="s">
        <v>242</v>
      </c>
      <c r="G128" s="9" t="s">
        <v>91</v>
      </c>
    </row>
    <row r="129" customFormat="false" ht="14.15" hidden="false" customHeight="true" outlineLevel="0" collapsed="false">
      <c r="A129" s="15" t="s">
        <v>2061</v>
      </c>
      <c r="B129" s="9" t="str">
        <f aca="false">"Oberneulander Landstraße "&amp;D129</f>
        <v>Oberneulander Landstraße 58</v>
      </c>
      <c r="C129" s="9" t="str">
        <f aca="false">E129&amp;", "&amp;F129&amp;", "&amp;G129</f>
        <v>Brüning, D., Landmann</v>
      </c>
      <c r="D129" s="16" t="n">
        <v>58</v>
      </c>
      <c r="E129" s="9" t="s">
        <v>517</v>
      </c>
      <c r="F129" s="9" t="s">
        <v>263</v>
      </c>
      <c r="G129" s="9" t="s">
        <v>164</v>
      </c>
    </row>
    <row r="130" customFormat="false" ht="14.15" hidden="false" customHeight="true" outlineLevel="0" collapsed="false">
      <c r="A130" s="15" t="s">
        <v>2105</v>
      </c>
      <c r="B130" s="9" t="str">
        <f aca="false">"Oberneulander Landstraße "&amp;D130</f>
        <v>Oberneulander Landstraße 102</v>
      </c>
      <c r="C130" s="9" t="str">
        <f aca="false">E130&amp;", "&amp;F130&amp;", "&amp;G130</f>
        <v>Brüning, Hch., Landmann</v>
      </c>
      <c r="D130" s="16" t="n">
        <v>102</v>
      </c>
      <c r="E130" s="9" t="s">
        <v>517</v>
      </c>
      <c r="F130" s="9" t="s">
        <v>754</v>
      </c>
      <c r="G130" s="9" t="s">
        <v>164</v>
      </c>
    </row>
    <row r="131" customFormat="false" ht="14.15" hidden="false" customHeight="true" outlineLevel="0" collapsed="false">
      <c r="A131" s="15" t="s">
        <v>2105</v>
      </c>
      <c r="B131" s="9" t="str">
        <f aca="false">"Oberneulander Landstraße "&amp;D131</f>
        <v>Oberneulander Landstraße 102</v>
      </c>
      <c r="C131" s="9" t="str">
        <f aca="false">E131&amp;", "&amp;F131&amp;", "&amp;G131</f>
        <v>Brüning, Hch., Tischler</v>
      </c>
      <c r="D131" s="16" t="n">
        <v>102</v>
      </c>
      <c r="E131" s="9" t="s">
        <v>517</v>
      </c>
      <c r="F131" s="9" t="s">
        <v>754</v>
      </c>
      <c r="G131" s="9" t="s">
        <v>835</v>
      </c>
    </row>
    <row r="132" customFormat="false" ht="14.15" hidden="false" customHeight="true" outlineLevel="0" collapsed="false">
      <c r="A132" s="15" t="s">
        <v>518</v>
      </c>
      <c r="B132" s="9" t="str">
        <f aca="false">"Auf der alten Waide "&amp;D132</f>
        <v>Auf der alten Waide 25</v>
      </c>
      <c r="C132" s="9" t="str">
        <f aca="false">E132&amp;", "&amp;F132&amp;", "&amp;G132</f>
        <v>Brüning, Hinr., Landmann</v>
      </c>
      <c r="D132" s="16" t="n">
        <v>25</v>
      </c>
      <c r="E132" s="9" t="s">
        <v>517</v>
      </c>
      <c r="F132" s="9" t="s">
        <v>355</v>
      </c>
      <c r="G132" s="9" t="s">
        <v>164</v>
      </c>
    </row>
    <row r="133" customFormat="false" ht="14.15" hidden="false" customHeight="true" outlineLevel="0" collapsed="false">
      <c r="A133" s="15" t="s">
        <v>1322</v>
      </c>
      <c r="B133" s="9" t="str">
        <f aca="false">"Rockwinkeler Landstraße "&amp;D133</f>
        <v>Rockwinkeler Landstraße 97</v>
      </c>
      <c r="C133" s="9" t="str">
        <f aca="false">E133&amp;", "&amp;F133&amp;", "&amp;G133</f>
        <v>Brüning, Hinr., Landmann</v>
      </c>
      <c r="D133" s="16" t="n">
        <v>97</v>
      </c>
      <c r="E133" s="9" t="s">
        <v>517</v>
      </c>
      <c r="F133" s="9" t="s">
        <v>355</v>
      </c>
      <c r="G133" s="9" t="s">
        <v>164</v>
      </c>
    </row>
    <row r="134" customFormat="false" ht="14.15" hidden="false" customHeight="true" outlineLevel="0" collapsed="false">
      <c r="A134" s="15" t="s">
        <v>806</v>
      </c>
      <c r="B134" s="9" t="str">
        <f aca="false">"Am Hodenberger Deich "&amp;D134</f>
        <v>Am Hodenberger Deich 45</v>
      </c>
      <c r="C134" s="9" t="str">
        <f aca="false">E134&amp;", "&amp;F134&amp;", "&amp;G134</f>
        <v>Brüning, Joh., Landmann</v>
      </c>
      <c r="D134" s="16" t="n">
        <v>45</v>
      </c>
      <c r="E134" s="9" t="s">
        <v>517</v>
      </c>
      <c r="F134" s="9" t="s">
        <v>143</v>
      </c>
      <c r="G134" s="9" t="s">
        <v>164</v>
      </c>
    </row>
    <row r="135" customFormat="false" ht="14.15" hidden="false" customHeight="true" outlineLevel="0" collapsed="false">
      <c r="A135" s="15" t="s">
        <v>1748</v>
      </c>
      <c r="B135" s="9" t="str">
        <f aca="false">"Mühlenfeldstraße "&amp;D135</f>
        <v>Mühlenfeldstraße 65</v>
      </c>
      <c r="C135" s="9" t="str">
        <f aca="false">E135&amp;", "&amp;F135&amp;", "&amp;G135</f>
        <v>Brünning, H., Proviantmeister</v>
      </c>
      <c r="D135" s="16" t="n">
        <v>65</v>
      </c>
      <c r="E135" s="9" t="s">
        <v>807</v>
      </c>
      <c r="F135" s="9" t="s">
        <v>109</v>
      </c>
      <c r="G135" s="9" t="s">
        <v>1747</v>
      </c>
    </row>
    <row r="136" customFormat="false" ht="14.15" hidden="false" customHeight="true" outlineLevel="0" collapsed="false">
      <c r="A136" s="15" t="s">
        <v>2354</v>
      </c>
      <c r="B136" s="9" t="str">
        <f aca="false">"Apfelallee "&amp;D136</f>
        <v>Apfelallee 7</v>
      </c>
      <c r="C136" s="9" t="str">
        <f aca="false">E136&amp;", "&amp;F136&amp;", "&amp;G136</f>
        <v>Brünning, Herm., Maurer</v>
      </c>
      <c r="D136" s="16" t="n">
        <v>7</v>
      </c>
      <c r="E136" s="9" t="s">
        <v>807</v>
      </c>
      <c r="F136" s="9" t="s">
        <v>409</v>
      </c>
      <c r="G136" s="9" t="s">
        <v>727</v>
      </c>
    </row>
    <row r="137" customFormat="false" ht="14.15" hidden="false" customHeight="true" outlineLevel="0" collapsed="false">
      <c r="A137" s="15" t="s">
        <v>2354</v>
      </c>
      <c r="B137" s="9" t="str">
        <f aca="false">"Apfelallee "&amp;D137</f>
        <v>Apfelallee 7</v>
      </c>
      <c r="C137" s="9" t="str">
        <f aca="false">E137&amp;", "&amp;F137&amp;", "&amp;G137</f>
        <v>Brünning, Hinr., Arbeiter</v>
      </c>
      <c r="D137" s="16" t="n">
        <v>7</v>
      </c>
      <c r="E137" s="9" t="s">
        <v>807</v>
      </c>
      <c r="F137" s="9" t="s">
        <v>355</v>
      </c>
      <c r="G137" s="9" t="s">
        <v>94</v>
      </c>
    </row>
    <row r="138" customFormat="false" ht="14.15" hidden="false" customHeight="true" outlineLevel="0" collapsed="false">
      <c r="A138" s="15" t="s">
        <v>2080</v>
      </c>
      <c r="B138" s="9" t="str">
        <f aca="false">"Oberneulander Landstraße "&amp;D138</f>
        <v>Oberneulander Landstraße 70</v>
      </c>
      <c r="C138" s="9" t="str">
        <f aca="false">E138&amp;", "&amp;F138&amp;", "&amp;G138</f>
        <v>Bruns, Hch., Hofmeier</v>
      </c>
      <c r="D138" s="16" t="n">
        <v>70</v>
      </c>
      <c r="E138" s="9" t="s">
        <v>348</v>
      </c>
      <c r="F138" s="9" t="s">
        <v>754</v>
      </c>
      <c r="G138" s="9" t="s">
        <v>183</v>
      </c>
    </row>
    <row r="139" customFormat="false" ht="14.15" hidden="false" customHeight="true" outlineLevel="0" collapsed="false">
      <c r="A139" s="15" t="s">
        <v>349</v>
      </c>
      <c r="B139" s="9" t="str">
        <f aca="false">"Oberneulander Landstraße "&amp;D139</f>
        <v>Oberneulander Landstraße 131</v>
      </c>
      <c r="C139" s="9" t="str">
        <f aca="false">E139&amp;", "&amp;F139&amp;", "&amp;G139</f>
        <v>Bruns, Hinr., Arbeiter</v>
      </c>
      <c r="D139" s="16" t="n">
        <v>131</v>
      </c>
      <c r="E139" s="9" t="s">
        <v>348</v>
      </c>
      <c r="F139" s="9" t="s">
        <v>355</v>
      </c>
      <c r="G139" s="9" t="s">
        <v>94</v>
      </c>
    </row>
    <row r="140" customFormat="false" ht="14.15" hidden="false" customHeight="true" outlineLevel="0" collapsed="false">
      <c r="A140" s="15" t="s">
        <v>1258</v>
      </c>
      <c r="B140" s="9" t="str">
        <f aca="false">"Rockwinkeler Landstraße "&amp;D140</f>
        <v>Rockwinkeler Landstraße 63</v>
      </c>
      <c r="C140" s="9" t="str">
        <f aca="false">E140&amp;", "&amp;F140&amp;", "&amp;G140</f>
        <v>Bruns, Joh., Tischler</v>
      </c>
      <c r="D140" s="16" t="n">
        <v>63</v>
      </c>
      <c r="E140" s="9" t="s">
        <v>348</v>
      </c>
      <c r="F140" s="9" t="s">
        <v>143</v>
      </c>
      <c r="G140" s="9" t="s">
        <v>835</v>
      </c>
    </row>
    <row r="141" customFormat="false" ht="14.15" hidden="false" customHeight="true" outlineLevel="0" collapsed="false">
      <c r="A141" s="15" t="s">
        <v>117</v>
      </c>
      <c r="B141" s="9" t="str">
        <f aca="false">"Oberneulander Landstraße "&amp;D141</f>
        <v>Oberneulander Landstraße 205</v>
      </c>
      <c r="C141" s="9" t="str">
        <f aca="false">E141&amp;", "&amp;F141&amp;", "&amp;G141</f>
        <v>Budrat, Fr., Arbeiter</v>
      </c>
      <c r="D141" s="16" t="n">
        <v>205</v>
      </c>
      <c r="E141" s="9" t="s">
        <v>115</v>
      </c>
      <c r="F141" s="9" t="s">
        <v>130</v>
      </c>
      <c r="G141" s="9" t="s">
        <v>94</v>
      </c>
    </row>
    <row r="142" customFormat="false" ht="14.15" hidden="false" customHeight="true" outlineLevel="0" collapsed="false">
      <c r="A142" s="15" t="s">
        <v>110</v>
      </c>
      <c r="B142" s="9" t="str">
        <f aca="false">"Oberneulander Landstraße "&amp;D142</f>
        <v>Oberneulander Landstraße 207</v>
      </c>
      <c r="C142" s="9" t="str">
        <f aca="false">E142&amp;", "&amp;F142&amp;", "&amp;G142</f>
        <v>Budrat, Herm., Arbeiter</v>
      </c>
      <c r="D142" s="16" t="n">
        <v>207</v>
      </c>
      <c r="E142" s="9" t="s">
        <v>115</v>
      </c>
      <c r="F142" s="9" t="s">
        <v>409</v>
      </c>
      <c r="G142" s="9" t="s">
        <v>94</v>
      </c>
    </row>
    <row r="143" customFormat="false" ht="14.15" hidden="false" customHeight="true" outlineLevel="0" collapsed="false">
      <c r="A143" s="15" t="s">
        <v>1176</v>
      </c>
      <c r="B143" s="9" t="str">
        <f aca="false">"Rockwinkeler Landstraße "&amp;D143</f>
        <v>Rockwinkeler Landstraße 29</v>
      </c>
      <c r="C143" s="9" t="str">
        <f aca="false">E143&amp;", "&amp;F143&amp;", "&amp;G143</f>
        <v>Bürmann, Chr., Maurer</v>
      </c>
      <c r="D143" s="16" t="n">
        <v>29</v>
      </c>
      <c r="E143" s="9" t="s">
        <v>2801</v>
      </c>
      <c r="F143" s="9" t="s">
        <v>242</v>
      </c>
      <c r="G143" s="9" t="s">
        <v>727</v>
      </c>
    </row>
    <row r="144" customFormat="false" ht="14.15" hidden="false" customHeight="true" outlineLevel="0" collapsed="false">
      <c r="A144" s="15" t="s">
        <v>1560</v>
      </c>
      <c r="B144" s="9" t="str">
        <f aca="false">"Am Grashof "&amp;D144</f>
        <v>Am Grashof 12</v>
      </c>
      <c r="C144" s="9" t="str">
        <f aca="false">E144&amp;", "&amp;F144&amp;", "&amp;G144</f>
        <v>Cordes, Joh., Bahnarbeiter</v>
      </c>
      <c r="D144" s="16" t="n">
        <v>12</v>
      </c>
      <c r="E144" s="9" t="s">
        <v>1559</v>
      </c>
      <c r="F144" s="9" t="s">
        <v>143</v>
      </c>
      <c r="G144" s="9" t="s">
        <v>1103</v>
      </c>
    </row>
    <row r="145" customFormat="false" ht="14.15" hidden="false" customHeight="true" outlineLevel="0" collapsed="false">
      <c r="A145" s="15" t="s">
        <v>1222</v>
      </c>
      <c r="B145" s="9" t="str">
        <f aca="false">"Rockwinkeler Landstraße "&amp;D145</f>
        <v>Rockwinkeler Landstraße 40</v>
      </c>
      <c r="C145" s="9" t="str">
        <f aca="false">E145&amp;", "&amp;F145&amp;", "&amp;G145</f>
        <v>Dageföhrde, H., Landmann</v>
      </c>
      <c r="D145" s="16" t="n">
        <v>40</v>
      </c>
      <c r="E145" s="9" t="s">
        <v>2804</v>
      </c>
      <c r="F145" s="9" t="s">
        <v>109</v>
      </c>
      <c r="G145" s="9" t="s">
        <v>164</v>
      </c>
    </row>
    <row r="146" customFormat="false" ht="14.15" hidden="false" customHeight="true" outlineLevel="0" collapsed="false">
      <c r="A146" s="15" t="s">
        <v>1671</v>
      </c>
      <c r="B146" s="9" t="str">
        <f aca="false">"Mühlenfeldstraße "&amp;D146</f>
        <v>Mühlenfeldstraße 71</v>
      </c>
      <c r="C146" s="9" t="str">
        <f aca="false">E146&amp;", "&amp;F146&amp;", "&amp;G146</f>
        <v>Dahl, A., Gärtner</v>
      </c>
      <c r="D146" s="16" t="n">
        <v>71</v>
      </c>
      <c r="E146" s="9" t="s">
        <v>2690</v>
      </c>
      <c r="F146" s="9" t="s">
        <v>256</v>
      </c>
      <c r="G146" s="9" t="s">
        <v>236</v>
      </c>
    </row>
    <row r="147" customFormat="false" ht="14.15" hidden="false" customHeight="true" outlineLevel="0" collapsed="false">
      <c r="A147" s="15" t="s">
        <v>1869</v>
      </c>
      <c r="B147" s="9" t="str">
        <f aca="false">"Mühlenfeldstraße "&amp;D147</f>
        <v>Mühlenfeldstraße 34</v>
      </c>
      <c r="C147" s="9" t="str">
        <f aca="false">E147&amp;", "&amp;F147&amp;", "&amp;G147</f>
        <v>Dahle, Aug., Gärtner</v>
      </c>
      <c r="D147" s="16" t="n">
        <v>34</v>
      </c>
      <c r="E147" s="9" t="s">
        <v>1669</v>
      </c>
      <c r="F147" s="9" t="s">
        <v>533</v>
      </c>
      <c r="G147" s="9" t="s">
        <v>236</v>
      </c>
    </row>
    <row r="148" customFormat="false" ht="14.15" hidden="false" customHeight="true" outlineLevel="0" collapsed="false">
      <c r="A148" s="15" t="s">
        <v>1954</v>
      </c>
      <c r="B148" s="9" t="str">
        <f aca="false">"Rockwinkeler Chaussee "&amp;D148</f>
        <v>Rockwinkeler Chaussee 3</v>
      </c>
      <c r="C148" s="9" t="str">
        <f aca="false">E148&amp;", "&amp;F148&amp;", "&amp;G148</f>
        <v>Dannils, K., Wwe.</v>
      </c>
      <c r="D148" s="16" t="n">
        <v>3</v>
      </c>
      <c r="E148" s="9" t="s">
        <v>2765</v>
      </c>
      <c r="F148" s="9" t="s">
        <v>2590</v>
      </c>
      <c r="G148" s="9" t="s">
        <v>91</v>
      </c>
    </row>
    <row r="149" customFormat="false" ht="14.15" hidden="false" customHeight="true" outlineLevel="0" collapsed="false">
      <c r="A149" s="15" t="s">
        <v>88</v>
      </c>
      <c r="B149" s="9" t="str">
        <f aca="false">"Oberneulander Landstraße "&amp;D149</f>
        <v>Oberneulander Landstraße 216</v>
      </c>
      <c r="C149" s="9" t="str">
        <f aca="false">E149&amp;", "&amp;F149&amp;", "&amp;G149</f>
        <v>Dassel, A., Zeichenlehrer</v>
      </c>
      <c r="D149" s="16" t="n">
        <v>216</v>
      </c>
      <c r="E149" s="9" t="s">
        <v>2759</v>
      </c>
      <c r="F149" s="9" t="s">
        <v>256</v>
      </c>
      <c r="G149" s="9" t="s">
        <v>2760</v>
      </c>
    </row>
    <row r="150" customFormat="false" ht="14.15" hidden="false" customHeight="true" outlineLevel="0" collapsed="false">
      <c r="A150" s="15" t="s">
        <v>2507</v>
      </c>
      <c r="B150" s="9" t="str">
        <f aca="false">"Oberneulander Chaussee "&amp;D150</f>
        <v>Oberneulander Chaussee 13</v>
      </c>
      <c r="C150" s="9" t="str">
        <f aca="false">E150&amp;", "&amp;F150&amp;", "&amp;G150</f>
        <v>Debbe, Fr., Korbmacher</v>
      </c>
      <c r="D150" s="16" t="n">
        <v>13</v>
      </c>
      <c r="E150" s="9" t="s">
        <v>457</v>
      </c>
      <c r="F150" s="9" t="s">
        <v>130</v>
      </c>
      <c r="G150" s="9" t="s">
        <v>1898</v>
      </c>
    </row>
    <row r="151" customFormat="false" ht="14.15" hidden="false" customHeight="true" outlineLevel="0" collapsed="false">
      <c r="A151" s="15" t="s">
        <v>458</v>
      </c>
      <c r="B151" s="9" t="str">
        <f aca="false">"Oberneulander Landstraße "&amp;D151</f>
        <v>Oberneulander Landstraße 77</v>
      </c>
      <c r="C151" s="9" t="str">
        <f aca="false">E151&amp;", "&amp;F151&amp;", "&amp;G151</f>
        <v>Debbe, Herm., Arbeiter</v>
      </c>
      <c r="D151" s="16" t="n">
        <v>77</v>
      </c>
      <c r="E151" s="9" t="s">
        <v>457</v>
      </c>
      <c r="F151" s="9" t="s">
        <v>409</v>
      </c>
      <c r="G151" s="9" t="s">
        <v>94</v>
      </c>
    </row>
    <row r="152" customFormat="false" ht="14.15" hidden="false" customHeight="true" outlineLevel="0" collapsed="false">
      <c r="A152" s="17" t="s">
        <v>2345</v>
      </c>
      <c r="B152" s="9" t="str">
        <f aca="false">"Apfelallee "&amp;D152</f>
        <v>Apfelallee 12</v>
      </c>
      <c r="C152" s="9" t="str">
        <f aca="false">E152&amp;", "&amp;F152&amp;", "&amp;G152</f>
        <v>Denker, Fr., Bahnwärter</v>
      </c>
      <c r="D152" s="16" t="n">
        <v>12</v>
      </c>
      <c r="E152" s="9" t="s">
        <v>941</v>
      </c>
      <c r="F152" s="9" t="s">
        <v>130</v>
      </c>
      <c r="G152" s="9" t="s">
        <v>1776</v>
      </c>
    </row>
    <row r="153" customFormat="false" ht="14.15" hidden="false" customHeight="true" outlineLevel="0" collapsed="false">
      <c r="A153" s="17" t="s">
        <v>2345</v>
      </c>
      <c r="B153" s="9" t="str">
        <f aca="false">"Apfelallee "&amp;D153</f>
        <v>Apfelallee 12</v>
      </c>
      <c r="C153" s="9" t="str">
        <f aca="false">E153&amp;", "&amp;F153&amp;", "&amp;G153</f>
        <v>Denker, H., Arbeiter</v>
      </c>
      <c r="D153" s="16" t="n">
        <v>12</v>
      </c>
      <c r="E153" s="9" t="s">
        <v>941</v>
      </c>
      <c r="F153" s="9" t="s">
        <v>109</v>
      </c>
      <c r="G153" s="9" t="s">
        <v>94</v>
      </c>
    </row>
    <row r="154" customFormat="false" ht="14.15" hidden="false" customHeight="true" outlineLevel="0" collapsed="false">
      <c r="A154" s="15" t="s">
        <v>2256</v>
      </c>
      <c r="B154" s="9" t="str">
        <f aca="false">"Oberneulander Chaussee "&amp;D154</f>
        <v>Oberneulander Chaussee 60</v>
      </c>
      <c r="C154" s="9" t="str">
        <f aca="false">E154&amp;", "&amp;F154&amp;", "&amp;G154</f>
        <v>Denker, Herm., Arbeiter</v>
      </c>
      <c r="D154" s="16" t="n">
        <v>60</v>
      </c>
      <c r="E154" s="9" t="s">
        <v>941</v>
      </c>
      <c r="F154" s="9" t="s">
        <v>409</v>
      </c>
      <c r="G154" s="9" t="s">
        <v>94</v>
      </c>
    </row>
    <row r="155" customFormat="false" ht="14.15" hidden="false" customHeight="true" outlineLevel="0" collapsed="false">
      <c r="A155" s="17" t="s">
        <v>2251</v>
      </c>
      <c r="B155" s="9" t="str">
        <f aca="false">"Oberneulander Chaussee "&amp;D155</f>
        <v>Oberneulander Chaussee 62</v>
      </c>
      <c r="C155" s="9" t="str">
        <f aca="false">E155&amp;", "&amp;F155&amp;", "&amp;G155</f>
        <v>Denker, Joh., Bauarbeiter</v>
      </c>
      <c r="D155" s="16" t="n">
        <v>62</v>
      </c>
      <c r="E155" s="9" t="s">
        <v>941</v>
      </c>
      <c r="F155" s="9" t="s">
        <v>143</v>
      </c>
      <c r="G155" s="9" t="s">
        <v>2715</v>
      </c>
    </row>
    <row r="156" customFormat="false" ht="14.15" hidden="false" customHeight="true" outlineLevel="0" collapsed="false">
      <c r="A156" s="15" t="s">
        <v>2334</v>
      </c>
      <c r="B156" s="9" t="str">
        <f aca="false">"Apfelallee "&amp;D156</f>
        <v>Apfelallee 8</v>
      </c>
      <c r="C156" s="9" t="str">
        <f aca="false">E156&amp;", "&amp;F156&amp;", "&amp;G156</f>
        <v>Denker, St., Arbeiter</v>
      </c>
      <c r="D156" s="16" t="n">
        <v>8</v>
      </c>
      <c r="E156" s="9" t="s">
        <v>941</v>
      </c>
      <c r="F156" s="9" t="s">
        <v>2623</v>
      </c>
      <c r="G156" s="9" t="s">
        <v>94</v>
      </c>
    </row>
    <row r="157" customFormat="false" ht="14.15" hidden="false" customHeight="true" outlineLevel="0" collapsed="false">
      <c r="A157" s="15" t="s">
        <v>962</v>
      </c>
      <c r="B157" s="9" t="str">
        <f aca="false">"Rockwinkeler Chaussee "&amp;D157</f>
        <v>Rockwinkeler Chaussee 134</v>
      </c>
      <c r="C157" s="9" t="str">
        <f aca="false">E157&amp;", "&amp;F157&amp;", "&amp;G157</f>
        <v>Depken, G. W., Baumschulenbesitzer</v>
      </c>
      <c r="D157" s="16" t="n">
        <v>134</v>
      </c>
      <c r="E157" s="9" t="s">
        <v>963</v>
      </c>
      <c r="F157" s="9" t="s">
        <v>2792</v>
      </c>
      <c r="G157" s="9" t="s">
        <v>2793</v>
      </c>
    </row>
    <row r="158" customFormat="false" ht="14.15" hidden="false" customHeight="true" outlineLevel="0" collapsed="false">
      <c r="A158" s="15" t="s">
        <v>2520</v>
      </c>
      <c r="B158" s="9" t="str">
        <f aca="false">"Oberneulander Chaussee "&amp;D158</f>
        <v>Oberneulander Chaussee 19</v>
      </c>
      <c r="C158" s="9" t="str">
        <f aca="false">E158&amp;", "&amp;F158&amp;", "&amp;G158</f>
        <v>Derr, Fr., Bote</v>
      </c>
      <c r="D158" s="16" t="n">
        <v>19</v>
      </c>
      <c r="E158" s="9" t="s">
        <v>2699</v>
      </c>
      <c r="F158" s="9" t="s">
        <v>130</v>
      </c>
      <c r="G158" s="9" t="s">
        <v>2519</v>
      </c>
    </row>
    <row r="159" customFormat="false" ht="14.15" hidden="false" customHeight="true" outlineLevel="0" collapsed="false">
      <c r="A159" s="15" t="s">
        <v>1694</v>
      </c>
      <c r="B159" s="9" t="str">
        <f aca="false">"Auf der Haide "&amp;D159</f>
        <v>Auf der Haide 34</v>
      </c>
      <c r="C159" s="9" t="str">
        <f aca="false">E159&amp;", "&amp;F159&amp;", "&amp;G159</f>
        <v>Dicke, Cath., Wwe.</v>
      </c>
      <c r="D159" s="16" t="n">
        <v>34</v>
      </c>
      <c r="E159" s="9" t="s">
        <v>2655</v>
      </c>
      <c r="F159" s="9" t="s">
        <v>2656</v>
      </c>
      <c r="G159" s="9" t="s">
        <v>91</v>
      </c>
    </row>
    <row r="160" customFormat="false" ht="14.15" hidden="false" customHeight="true" outlineLevel="0" collapsed="false">
      <c r="A160" s="15" t="s">
        <v>1694</v>
      </c>
      <c r="B160" s="9" t="str">
        <f aca="false">"Auf der Haide "&amp;D160</f>
        <v>Auf der Haide 34</v>
      </c>
      <c r="C160" s="9" t="str">
        <f aca="false">E160&amp;", "&amp;F160&amp;", "&amp;G160</f>
        <v>Dicke, Gerh., Kolonialwarenhändler</v>
      </c>
      <c r="D160" s="16" t="n">
        <v>34</v>
      </c>
      <c r="E160" s="9" t="s">
        <v>2655</v>
      </c>
      <c r="F160" s="9" t="s">
        <v>123</v>
      </c>
      <c r="G160" s="9" t="s">
        <v>546</v>
      </c>
    </row>
    <row r="161" customFormat="false" ht="14.15" hidden="false" customHeight="true" outlineLevel="0" collapsed="false">
      <c r="A161" s="15" t="s">
        <v>2370</v>
      </c>
      <c r="B161" s="9" t="str">
        <f aca="false">"Apfelallee "&amp;D161</f>
        <v>Apfelallee 30</v>
      </c>
      <c r="C161" s="9" t="str">
        <f aca="false">E161&amp;", "&amp;F161&amp;", "&amp;G161</f>
        <v>Dickmann, J., Diakonissin</v>
      </c>
      <c r="D161" s="16" t="n">
        <v>30</v>
      </c>
      <c r="E161" s="9" t="s">
        <v>2628</v>
      </c>
      <c r="F161" s="9" t="s">
        <v>150</v>
      </c>
      <c r="G161" s="9" t="s">
        <v>2627</v>
      </c>
    </row>
    <row r="162" customFormat="false" ht="14.15" hidden="false" customHeight="true" outlineLevel="0" collapsed="false">
      <c r="A162" s="15" t="s">
        <v>1242</v>
      </c>
      <c r="B162" s="9" t="str">
        <f aca="false">"Mühlenweg "&amp;D162</f>
        <v>Mühlenweg 10</v>
      </c>
      <c r="C162" s="9" t="str">
        <f aca="false">E162&amp;", "&amp;F162&amp;", "&amp;G162</f>
        <v>Dierks, H., Maler</v>
      </c>
      <c r="D162" s="16" t="n">
        <v>10</v>
      </c>
      <c r="E162" s="9" t="s">
        <v>1299</v>
      </c>
      <c r="F162" s="9" t="s">
        <v>109</v>
      </c>
      <c r="G162" s="9" t="s">
        <v>647</v>
      </c>
    </row>
    <row r="163" customFormat="false" ht="14.15" hidden="false" customHeight="true" outlineLevel="0" collapsed="false">
      <c r="A163" s="15" t="s">
        <v>1302</v>
      </c>
      <c r="B163" s="9" t="str">
        <f aca="false">"Rockwinkeler Landstraße "&amp;D163</f>
        <v>Rockwinkeler Landstraße 85</v>
      </c>
      <c r="C163" s="9" t="str">
        <f aca="false">E163&amp;", "&amp;F163&amp;", "&amp;G163</f>
        <v>Dierks, Joh., Schlosser</v>
      </c>
      <c r="D163" s="16" t="n">
        <v>85</v>
      </c>
      <c r="E163" s="9" t="s">
        <v>1299</v>
      </c>
      <c r="F163" s="9" t="s">
        <v>143</v>
      </c>
      <c r="G163" s="9" t="s">
        <v>2816</v>
      </c>
    </row>
    <row r="164" customFormat="false" ht="14.15" hidden="false" customHeight="true" outlineLevel="0" collapsed="false">
      <c r="A164" s="15" t="s">
        <v>1302</v>
      </c>
      <c r="B164" s="9" t="str">
        <f aca="false">"Rockwinkeler Landstraße "&amp;D164</f>
        <v>Rockwinkeler Landstraße 85</v>
      </c>
      <c r="C164" s="9" t="str">
        <f aca="false">E164&amp;", "&amp;F164&amp;", "&amp;G164</f>
        <v>Dierks, Joh., Schmiedemeister</v>
      </c>
      <c r="D164" s="16" t="n">
        <v>85</v>
      </c>
      <c r="E164" s="9" t="s">
        <v>1299</v>
      </c>
      <c r="F164" s="9" t="s">
        <v>143</v>
      </c>
      <c r="G164" s="9" t="s">
        <v>658</v>
      </c>
    </row>
    <row r="165" customFormat="false" ht="14.15" hidden="false" customHeight="true" outlineLevel="0" collapsed="false">
      <c r="A165" s="15" t="s">
        <v>1581</v>
      </c>
      <c r="B165" s="9" t="str">
        <f aca="false">"Am Haiddamm "&amp;D165</f>
        <v>Am Haiddamm 35</v>
      </c>
      <c r="C165" s="9" t="str">
        <f aca="false">E165&amp;", "&amp;F165&amp;", "&amp;G165</f>
        <v>Döding, W., Arbeiter</v>
      </c>
      <c r="D165" s="16" t="n">
        <v>35</v>
      </c>
      <c r="E165" s="9" t="s">
        <v>1580</v>
      </c>
      <c r="F165" s="9" t="s">
        <v>559</v>
      </c>
      <c r="G165" s="9" t="s">
        <v>94</v>
      </c>
    </row>
    <row r="166" customFormat="false" ht="14.15" hidden="false" customHeight="true" outlineLevel="0" collapsed="false">
      <c r="A166" s="15" t="s">
        <v>1468</v>
      </c>
      <c r="B166" s="9" t="str">
        <f aca="false">"Rockwinkeler Landstraße "&amp;D166</f>
        <v>Rockwinkeler Landstraße 80</v>
      </c>
      <c r="C166" s="9" t="str">
        <f aca="false">E166&amp;", "&amp;F166&amp;", "&amp;G166</f>
        <v>Döhle, Aug., Zimmermann</v>
      </c>
      <c r="D166" s="16" t="n">
        <v>80</v>
      </c>
      <c r="E166" s="9" t="s">
        <v>499</v>
      </c>
      <c r="F166" s="9" t="s">
        <v>533</v>
      </c>
      <c r="G166" s="9" t="s">
        <v>137</v>
      </c>
    </row>
    <row r="167" customFormat="false" ht="14.15" hidden="false" customHeight="true" outlineLevel="0" collapsed="false">
      <c r="A167" s="15" t="s">
        <v>1841</v>
      </c>
      <c r="B167" s="9" t="str">
        <f aca="false">"Mühlenweg "&amp;D167</f>
        <v>Mühlenweg 34</v>
      </c>
      <c r="C167" s="9" t="str">
        <f aca="false">E167&amp;", "&amp;F167&amp;", "&amp;G167</f>
        <v>Döhle, B., Müller</v>
      </c>
      <c r="D167" s="16" t="n">
        <v>34</v>
      </c>
      <c r="E167" s="9" t="s">
        <v>499</v>
      </c>
      <c r="F167" s="9" t="s">
        <v>2584</v>
      </c>
      <c r="G167" s="9" t="s">
        <v>162</v>
      </c>
    </row>
    <row r="168" customFormat="false" ht="14.15" hidden="false" customHeight="true" outlineLevel="0" collapsed="false">
      <c r="A168" s="15" t="s">
        <v>1468</v>
      </c>
      <c r="B168" s="9" t="str">
        <f aca="false">"Rockwinkeler Landstraße "&amp;D168</f>
        <v>Rockwinkeler Landstraße 80</v>
      </c>
      <c r="C168" s="9" t="str">
        <f aca="false">E168&amp;", "&amp;F168&amp;", "&amp;G168</f>
        <v>Döhle, Chr., Handlungsgehülfe</v>
      </c>
      <c r="D168" s="16" t="n">
        <v>80</v>
      </c>
      <c r="E168" s="9" t="s">
        <v>499</v>
      </c>
      <c r="F168" s="9" t="s">
        <v>242</v>
      </c>
      <c r="G168" s="9" t="s">
        <v>2688</v>
      </c>
    </row>
    <row r="169" customFormat="false" ht="14.15" hidden="false" customHeight="true" outlineLevel="0" collapsed="false">
      <c r="A169" s="15" t="s">
        <v>728</v>
      </c>
      <c r="B169" s="9" t="str">
        <f aca="false">"Oberneulander Landstraße "&amp;D169</f>
        <v>Oberneulander Landstraße 17</v>
      </c>
      <c r="C169" s="9" t="str">
        <f aca="false">E169&amp;", "&amp;F169&amp;", "&amp;G169</f>
        <v>Döhle, Cl., Landmann</v>
      </c>
      <c r="D169" s="16" t="n">
        <v>17</v>
      </c>
      <c r="E169" s="9" t="s">
        <v>499</v>
      </c>
      <c r="F169" s="9" t="s">
        <v>2718</v>
      </c>
      <c r="G169" s="9" t="s">
        <v>164</v>
      </c>
    </row>
    <row r="170" customFormat="false" ht="14.15" hidden="false" customHeight="true" outlineLevel="0" collapsed="false">
      <c r="A170" s="15" t="s">
        <v>500</v>
      </c>
      <c r="B170" s="9" t="str">
        <f aca="false">"Auf der alten Waide "&amp;D170</f>
        <v>Auf der alten Waide 21</v>
      </c>
      <c r="C170" s="9" t="str">
        <f aca="false">E170&amp;", "&amp;F170&amp;", "&amp;G170</f>
        <v>Döhle, Fr., Landmann</v>
      </c>
      <c r="D170" s="16" t="n">
        <v>21</v>
      </c>
      <c r="E170" s="9" t="s">
        <v>499</v>
      </c>
      <c r="F170" s="9" t="s">
        <v>130</v>
      </c>
      <c r="G170" s="9" t="s">
        <v>164</v>
      </c>
    </row>
    <row r="171" customFormat="false" ht="14.15" hidden="false" customHeight="true" outlineLevel="0" collapsed="false">
      <c r="A171" s="15" t="s">
        <v>1354</v>
      </c>
      <c r="B171" s="9" t="str">
        <f aca="false">"Rockwinkeler Landstraße "&amp;D171</f>
        <v>Rockwinkeler Landstraße 113</v>
      </c>
      <c r="C171" s="9" t="str">
        <f aca="false">E171&amp;", "&amp;F171&amp;", "&amp;G171</f>
        <v>Döhle, Herm., Zimmermeister</v>
      </c>
      <c r="D171" s="16" t="n">
        <v>113</v>
      </c>
      <c r="E171" s="9" t="s">
        <v>499</v>
      </c>
      <c r="F171" s="9" t="s">
        <v>409</v>
      </c>
      <c r="G171" s="9" t="s">
        <v>1353</v>
      </c>
    </row>
    <row r="172" customFormat="false" ht="14.15" hidden="false" customHeight="true" outlineLevel="0" collapsed="false">
      <c r="A172" s="15" t="s">
        <v>936</v>
      </c>
      <c r="B172" s="9" t="str">
        <f aca="false">"Rockwinkeler Chaussee "&amp;D172</f>
        <v>Rockwinkeler Chaussee 146</v>
      </c>
      <c r="C172" s="9" t="str">
        <f aca="false">E172&amp;", "&amp;F172&amp;", "&amp;G172</f>
        <v>Döhle, Hinr., Tischler</v>
      </c>
      <c r="D172" s="16" t="n">
        <v>146</v>
      </c>
      <c r="E172" s="9" t="s">
        <v>499</v>
      </c>
      <c r="F172" s="9" t="s">
        <v>355</v>
      </c>
      <c r="G172" s="9" t="s">
        <v>835</v>
      </c>
    </row>
    <row r="173" customFormat="false" ht="14.15" hidden="false" customHeight="true" outlineLevel="0" collapsed="false">
      <c r="A173" s="15" t="s">
        <v>1333</v>
      </c>
      <c r="B173" s="9" t="str">
        <f aca="false">"Rockwinkeler Landstraße "&amp;D173</f>
        <v>Rockwinkeler Landstraße 101</v>
      </c>
      <c r="C173" s="9" t="str">
        <f aca="false">E173&amp;", "&amp;F173&amp;", "&amp;G173</f>
        <v>Döhle, Joh., Arbeiter</v>
      </c>
      <c r="D173" s="16" t="n">
        <v>101</v>
      </c>
      <c r="E173" s="9" t="s">
        <v>499</v>
      </c>
      <c r="F173" s="9" t="s">
        <v>143</v>
      </c>
      <c r="G173" s="9" t="s">
        <v>94</v>
      </c>
    </row>
    <row r="174" customFormat="false" ht="14.15" hidden="false" customHeight="true" outlineLevel="0" collapsed="false">
      <c r="A174" s="15" t="s">
        <v>735</v>
      </c>
      <c r="B174" s="9" t="str">
        <f aca="false">"Oberneulander Landstraße "&amp;D174</f>
        <v>Oberneulander Landstraße 15</v>
      </c>
      <c r="C174" s="9" t="str">
        <f aca="false">E174&amp;", "&amp;F174&amp;", "&amp;G174</f>
        <v>Döhle, Joh., Zimmermann</v>
      </c>
      <c r="D174" s="16" t="n">
        <v>15</v>
      </c>
      <c r="E174" s="9" t="s">
        <v>499</v>
      </c>
      <c r="F174" s="9" t="s">
        <v>143</v>
      </c>
      <c r="G174" s="9" t="s">
        <v>137</v>
      </c>
    </row>
    <row r="175" customFormat="false" ht="14.15" hidden="false" customHeight="true" outlineLevel="0" collapsed="false">
      <c r="A175" s="15" t="s">
        <v>1354</v>
      </c>
      <c r="B175" s="9" t="str">
        <f aca="false">"Rockwinkeler Landstraße "&amp;D175</f>
        <v>Rockwinkeler Landstraße 113</v>
      </c>
      <c r="C175" s="9" t="str">
        <f aca="false">E175&amp;", "&amp;F175&amp;", "&amp;G175</f>
        <v>Döhle, Joh., Zimmermann</v>
      </c>
      <c r="D175" s="16" t="n">
        <v>113</v>
      </c>
      <c r="E175" s="9" t="s">
        <v>499</v>
      </c>
      <c r="F175" s="9" t="s">
        <v>143</v>
      </c>
      <c r="G175" s="9" t="s">
        <v>137</v>
      </c>
    </row>
    <row r="176" customFormat="false" ht="14.15" hidden="false" customHeight="true" outlineLevel="0" collapsed="false">
      <c r="A176" s="15" t="s">
        <v>653</v>
      </c>
      <c r="B176" s="9" t="str">
        <f aca="false">"Oberneulander Landstraße "&amp;D176</f>
        <v>Oberneulander Landstraße 12</v>
      </c>
      <c r="C176" s="9" t="str">
        <f aca="false">E176&amp;", "&amp;F176&amp;", "&amp;G176</f>
        <v>Döhle, Johanne, Wwe.</v>
      </c>
      <c r="D176" s="16" t="n">
        <v>12</v>
      </c>
      <c r="E176" s="9" t="s">
        <v>499</v>
      </c>
      <c r="F176" s="9" t="s">
        <v>2651</v>
      </c>
      <c r="G176" s="9" t="s">
        <v>91</v>
      </c>
    </row>
    <row r="177" customFormat="false" ht="14.15" hidden="false" customHeight="true" outlineLevel="0" collapsed="false">
      <c r="A177" s="15" t="s">
        <v>802</v>
      </c>
      <c r="B177" s="9" t="str">
        <f aca="false">"Am Hodenberger Deich "&amp;D177</f>
        <v>Am Hodenberger Deich 43</v>
      </c>
      <c r="C177" s="9" t="str">
        <f aca="false">E177&amp;", "&amp;F177&amp;", "&amp;G177</f>
        <v>Döhle, Matth., Landmann</v>
      </c>
      <c r="D177" s="16" t="n">
        <v>43</v>
      </c>
      <c r="E177" s="9" t="s">
        <v>499</v>
      </c>
      <c r="F177" s="9" t="s">
        <v>2599</v>
      </c>
      <c r="G177" s="9" t="s">
        <v>164</v>
      </c>
    </row>
    <row r="178" customFormat="false" ht="14.15" hidden="false" customHeight="true" outlineLevel="0" collapsed="false">
      <c r="A178" s="15" t="s">
        <v>1441</v>
      </c>
      <c r="B178" s="9" t="str">
        <f aca="false">"Schevemoorer Landstraße "&amp;D178</f>
        <v>Schevemoorer Landstraße 20</v>
      </c>
      <c r="C178" s="9" t="str">
        <f aca="false">E178&amp;", "&amp;F178&amp;", "&amp;G178</f>
        <v>Döhle, W., Wwe.</v>
      </c>
      <c r="D178" s="16" t="n">
        <v>20</v>
      </c>
      <c r="E178" s="9" t="s">
        <v>499</v>
      </c>
      <c r="F178" s="9" t="s">
        <v>559</v>
      </c>
      <c r="G178" s="9" t="s">
        <v>91</v>
      </c>
    </row>
    <row r="179" customFormat="false" ht="14.15" hidden="false" customHeight="true" outlineLevel="0" collapsed="false">
      <c r="A179" s="15" t="s">
        <v>1449</v>
      </c>
      <c r="B179" s="9" t="str">
        <f aca="false">"Rockwinkeler Landstraße "&amp;D179</f>
        <v>Rockwinkeler Landstraße 98</v>
      </c>
      <c r="C179" s="9" t="str">
        <f aca="false">E179&amp;", "&amp;F179&amp;", "&amp;G179</f>
        <v>Dohrmann, Hch., Hülfsbahnwärter</v>
      </c>
      <c r="D179" s="16" t="n">
        <v>98</v>
      </c>
      <c r="E179" s="9" t="s">
        <v>1410</v>
      </c>
      <c r="F179" s="9" t="s">
        <v>754</v>
      </c>
      <c r="G179" s="9" t="s">
        <v>2596</v>
      </c>
    </row>
    <row r="180" customFormat="false" ht="14.15" hidden="false" customHeight="true" outlineLevel="0" collapsed="false">
      <c r="A180" s="15" t="s">
        <v>258</v>
      </c>
      <c r="B180" s="9" t="str">
        <f aca="false">"Oberneulander Landstraße "&amp;D180</f>
        <v>Oberneulander Landstraße 161</v>
      </c>
      <c r="C180" s="9" t="str">
        <f aca="false">E180&amp;", "&amp;F180&amp;", "&amp;G180</f>
        <v>Dunker, Aug., Lehrer</v>
      </c>
      <c r="D180" s="16" t="n">
        <v>161</v>
      </c>
      <c r="E180" s="9" t="s">
        <v>255</v>
      </c>
      <c r="F180" s="9" t="s">
        <v>533</v>
      </c>
      <c r="G180" s="9" t="s">
        <v>257</v>
      </c>
    </row>
    <row r="181" customFormat="false" ht="14.15" hidden="false" customHeight="true" outlineLevel="0" collapsed="false">
      <c r="A181" s="15" t="s">
        <v>469</v>
      </c>
      <c r="B181" s="9" t="str">
        <f aca="false">"Oberneulander Landstraße "&amp;D181</f>
        <v>Oberneulander Landstraße 69</v>
      </c>
      <c r="C181" s="9" t="str">
        <f aca="false">E181&amp;", "&amp;F181&amp;", "&amp;G181</f>
        <v>Ebert, H. C., Wirt</v>
      </c>
      <c r="D181" s="16" t="n">
        <v>69</v>
      </c>
      <c r="E181" s="9" t="s">
        <v>468</v>
      </c>
      <c r="F181" s="9" t="s">
        <v>1252</v>
      </c>
      <c r="G181" s="9" t="s">
        <v>217</v>
      </c>
    </row>
    <row r="182" customFormat="false" ht="14.15" hidden="false" customHeight="true" outlineLevel="0" collapsed="false">
      <c r="A182" s="15" t="s">
        <v>987</v>
      </c>
      <c r="B182" s="9" t="str">
        <f aca="false">"Rockwinkeler Chaussee "&amp;D182</f>
        <v>Rockwinkeler Chaussee 124</v>
      </c>
      <c r="C182" s="9" t="str">
        <f aca="false">E182&amp;", "&amp;F182&amp;", "&amp;H182</f>
        <v>Ehlers, C. W. E., Landgut</v>
      </c>
      <c r="D182" s="16" t="n">
        <v>124</v>
      </c>
      <c r="E182" s="9" t="s">
        <v>986</v>
      </c>
      <c r="F182" s="9" t="s">
        <v>2789</v>
      </c>
      <c r="H182" s="9" t="s">
        <v>151</v>
      </c>
    </row>
    <row r="183" customFormat="false" ht="14.15" hidden="false" customHeight="true" outlineLevel="0" collapsed="false">
      <c r="A183" s="15" t="s">
        <v>1846</v>
      </c>
      <c r="B183" s="9" t="str">
        <f aca="false">"Mühlenfeldstraße "&amp;D183</f>
        <v>Mühlenfeldstraße 46</v>
      </c>
      <c r="C183" s="9" t="str">
        <f aca="false">E183&amp;", "&amp;F183&amp;", "&amp;G183</f>
        <v>Ehlers, J., Privatmann</v>
      </c>
      <c r="D183" s="16" t="n">
        <v>46</v>
      </c>
      <c r="E183" s="9" t="s">
        <v>986</v>
      </c>
      <c r="F183" s="9" t="s">
        <v>150</v>
      </c>
      <c r="G183" s="9" t="s">
        <v>310</v>
      </c>
    </row>
    <row r="184" customFormat="false" ht="14.15" hidden="false" customHeight="true" outlineLevel="0" collapsed="false">
      <c r="A184" s="15" t="s">
        <v>1586</v>
      </c>
      <c r="B184" s="9" t="str">
        <f aca="false">"Am Haiddamm "&amp;D184</f>
        <v>Am Haiddamm 32</v>
      </c>
      <c r="C184" s="9" t="str">
        <f aca="false">E184&amp;", "&amp;F184&amp;", "&amp;G184</f>
        <v>Elmers, Hinr., Landmann</v>
      </c>
      <c r="D184" s="16" t="n">
        <v>32</v>
      </c>
      <c r="E184" s="9" t="s">
        <v>1585</v>
      </c>
      <c r="F184" s="9" t="s">
        <v>355</v>
      </c>
      <c r="G184" s="9" t="s">
        <v>164</v>
      </c>
    </row>
    <row r="185" customFormat="false" ht="14.15" hidden="false" customHeight="true" outlineLevel="0" collapsed="false">
      <c r="A185" s="15" t="s">
        <v>2484</v>
      </c>
      <c r="B185" s="9" t="str">
        <f aca="false">"Oberneulander Chaussee "&amp;D185</f>
        <v>Oberneulander Chaussee 33</v>
      </c>
      <c r="C185" s="9" t="str">
        <f aca="false">E185&amp;", "&amp;F185&amp;", "&amp;G185</f>
        <v>Elmers, Hinr., Maurer</v>
      </c>
      <c r="D185" s="16" t="n">
        <v>33</v>
      </c>
      <c r="E185" s="9" t="s">
        <v>1585</v>
      </c>
      <c r="F185" s="9" t="s">
        <v>355</v>
      </c>
      <c r="G185" s="9" t="s">
        <v>727</v>
      </c>
    </row>
    <row r="186" customFormat="false" ht="14.15" hidden="false" customHeight="true" outlineLevel="0" collapsed="false">
      <c r="A186" s="15" t="s">
        <v>1427</v>
      </c>
      <c r="B186" s="9" t="str">
        <f aca="false">"Rockwinkeler Landstraße "&amp;D186</f>
        <v>Rockwinkeler Landstraße 110</v>
      </c>
      <c r="C186" s="9" t="str">
        <f aca="false">E186&amp;", "&amp;F186&amp;", "&amp;G186&amp;", "&amp;H186</f>
        <v>Engelken, Herm., Dr., Arzt u. Vorsteher</v>
      </c>
      <c r="D186" s="16" t="n">
        <v>110</v>
      </c>
      <c r="E186" s="9" t="s">
        <v>1424</v>
      </c>
      <c r="F186" s="9" t="s">
        <v>409</v>
      </c>
      <c r="G186" s="9" t="s">
        <v>1425</v>
      </c>
      <c r="H186" s="9" t="s">
        <v>2823</v>
      </c>
    </row>
    <row r="187" customFormat="false" ht="14.15" hidden="false" customHeight="true" outlineLevel="0" collapsed="false">
      <c r="A187" s="8"/>
      <c r="B187" s="15" t="s">
        <v>2678</v>
      </c>
      <c r="C187" s="9" t="str">
        <f aca="false">E187&amp;", "&amp;F187&amp;", "&amp;G187</f>
        <v>Engelken, Joh., Korbmacher</v>
      </c>
      <c r="D187" s="16" t="n">
        <v>62</v>
      </c>
      <c r="E187" s="9" t="s">
        <v>1424</v>
      </c>
      <c r="F187" s="9" t="s">
        <v>143</v>
      </c>
      <c r="G187" s="9" t="s">
        <v>1898</v>
      </c>
    </row>
    <row r="188" customFormat="false" ht="14.15" hidden="false" customHeight="true" outlineLevel="0" collapsed="false">
      <c r="A188" s="15" t="s">
        <v>1893</v>
      </c>
      <c r="B188" s="9" t="str">
        <f aca="false">"Mühlenfeldstraße "&amp;D188</f>
        <v>Mühlenfeldstraße 15</v>
      </c>
      <c r="C188" s="9" t="str">
        <f aca="false">E188&amp;", "&amp;F188&amp;", "&amp;G188</f>
        <v>Eschrich, Rich., Barbier</v>
      </c>
      <c r="D188" s="16" t="n">
        <v>15</v>
      </c>
      <c r="E188" s="9" t="s">
        <v>1891</v>
      </c>
      <c r="F188" s="9" t="s">
        <v>2114</v>
      </c>
      <c r="G188" s="9" t="s">
        <v>2664</v>
      </c>
    </row>
    <row r="189" customFormat="false" ht="14.15" hidden="false" customHeight="true" outlineLevel="0" collapsed="false">
      <c r="A189" s="15" t="s">
        <v>2000</v>
      </c>
      <c r="B189" s="9" t="str">
        <f aca="false">"Rockwinkeler Chaussee "&amp;D189</f>
        <v>Rockwinkeler Chaussee 24</v>
      </c>
      <c r="C189" s="9" t="str">
        <f aca="false">E189&amp;", "&amp;F189&amp;", "&amp;G189</f>
        <v>Eschrich, Rob., Friseur</v>
      </c>
      <c r="D189" s="16" t="n">
        <v>24</v>
      </c>
      <c r="E189" s="9" t="s">
        <v>1891</v>
      </c>
      <c r="F189" s="9" t="s">
        <v>2661</v>
      </c>
      <c r="G189" s="9" t="s">
        <v>2773</v>
      </c>
    </row>
    <row r="190" customFormat="false" ht="14.15" hidden="false" customHeight="true" outlineLevel="0" collapsed="false">
      <c r="A190" s="15" t="s">
        <v>2476</v>
      </c>
      <c r="B190" s="9" t="str">
        <f aca="false">"Rockwinkeler Chaussee "&amp;D190</f>
        <v>Rockwinkeler Chaussee 156</v>
      </c>
      <c r="C190" s="9" t="str">
        <f aca="false">E190&amp;", "&amp;F190&amp;", "&amp;G190</f>
        <v>Esselmann, Joh., Arbeiter</v>
      </c>
      <c r="D190" s="16" t="n">
        <v>156</v>
      </c>
      <c r="E190" s="9" t="s">
        <v>2475</v>
      </c>
      <c r="F190" s="9" t="s">
        <v>143</v>
      </c>
      <c r="G190" s="9" t="s">
        <v>94</v>
      </c>
    </row>
    <row r="191" customFormat="false" ht="14.15" hidden="false" customHeight="true" outlineLevel="0" collapsed="false">
      <c r="A191" s="15" t="s">
        <v>526</v>
      </c>
      <c r="B191" s="9" t="str">
        <f aca="false">"Am Hodenberger Deich "&amp;D191</f>
        <v>Am Hodenberger Deich 86</v>
      </c>
      <c r="C191" s="9" t="str">
        <f aca="false">E191&amp;", "&amp;F191&amp;", "&amp;G191</f>
        <v>Fauerbach, Joh., Arbeiter</v>
      </c>
      <c r="D191" s="16" t="n">
        <v>86</v>
      </c>
      <c r="E191" s="9" t="s">
        <v>525</v>
      </c>
      <c r="F191" s="9" t="s">
        <v>143</v>
      </c>
      <c r="G191" s="9" t="s">
        <v>94</v>
      </c>
    </row>
    <row r="192" customFormat="false" ht="14.15" hidden="false" customHeight="true" outlineLevel="0" collapsed="false">
      <c r="A192" s="15" t="s">
        <v>617</v>
      </c>
      <c r="B192" s="9" t="str">
        <f aca="false">"Oberneulander Landstraße "&amp;D192</f>
        <v>Oberneulander Landstraße 31</v>
      </c>
      <c r="C192" s="9" t="str">
        <f aca="false">E192&amp;", "&amp;F192&amp;", "&amp;G192</f>
        <v>Fenker, Chr., Hofmeier</v>
      </c>
      <c r="D192" s="16" t="n">
        <v>31</v>
      </c>
      <c r="E192" s="9" t="s">
        <v>2723</v>
      </c>
      <c r="F192" s="9" t="s">
        <v>242</v>
      </c>
      <c r="G192" s="9" t="s">
        <v>183</v>
      </c>
    </row>
    <row r="193" customFormat="false" ht="14.15" hidden="false" customHeight="true" outlineLevel="0" collapsed="false">
      <c r="A193" s="15" t="s">
        <v>863</v>
      </c>
      <c r="B193" s="9" t="str">
        <f aca="false">"Am Hodenberger Deich "&amp;D193</f>
        <v>Am Hodenberger Deich 58</v>
      </c>
      <c r="C193" s="9" t="str">
        <f aca="false">E193&amp;", "&amp;F193&amp;", "&amp;G193</f>
        <v>Finken, Herm., Arbeiter</v>
      </c>
      <c r="D193" s="16" t="n">
        <v>58</v>
      </c>
      <c r="E193" s="9" t="s">
        <v>1431</v>
      </c>
      <c r="F193" s="9" t="s">
        <v>409</v>
      </c>
      <c r="G193" s="9" t="s">
        <v>94</v>
      </c>
    </row>
    <row r="194" customFormat="false" ht="14.15" hidden="false" customHeight="true" outlineLevel="0" collapsed="false">
      <c r="A194" s="15" t="s">
        <v>1616</v>
      </c>
      <c r="B194" s="9" t="str">
        <f aca="false">"Auf der Haide "&amp;D194</f>
        <v>Auf der Haide 23</v>
      </c>
      <c r="C194" s="9" t="str">
        <f aca="false">E194&amp;", "&amp;F194&amp;", "&amp;G194</f>
        <v>Fischer, H., Pensionär</v>
      </c>
      <c r="D194" s="16" t="n">
        <v>23</v>
      </c>
      <c r="E194" s="9" t="s">
        <v>1267</v>
      </c>
      <c r="F194" s="9" t="s">
        <v>109</v>
      </c>
      <c r="G194" s="9" t="s">
        <v>1953</v>
      </c>
    </row>
    <row r="195" customFormat="false" ht="14.15" hidden="false" customHeight="true" outlineLevel="0" collapsed="false">
      <c r="A195" s="15" t="s">
        <v>1621</v>
      </c>
      <c r="B195" s="9" t="str">
        <f aca="false">"Auf der Haide "&amp;D195</f>
        <v>Auf der Haide 25</v>
      </c>
      <c r="C195" s="9" t="str">
        <f aca="false">E195&amp;", "&amp;F195&amp;", "&amp;G195</f>
        <v>Fischer, Joh., Lehrer</v>
      </c>
      <c r="D195" s="16" t="n">
        <v>25</v>
      </c>
      <c r="E195" s="9" t="s">
        <v>1267</v>
      </c>
      <c r="F195" s="9" t="s">
        <v>143</v>
      </c>
      <c r="G195" s="9" t="s">
        <v>257</v>
      </c>
    </row>
    <row r="196" customFormat="false" ht="14.15" hidden="false" customHeight="true" outlineLevel="0" collapsed="false">
      <c r="A196" s="15" t="s">
        <v>2390</v>
      </c>
      <c r="B196" s="9" t="str">
        <f aca="false">"Am Rüten "&amp;D196</f>
        <v>Am Rüten 35</v>
      </c>
      <c r="C196" s="9" t="str">
        <f aca="false">E196&amp;", "&amp;F196&amp;", "&amp;G196</f>
        <v>Frensel, Aug., Straßenbahnfahrer</v>
      </c>
      <c r="D196" s="16" t="n">
        <v>35</v>
      </c>
      <c r="E196" s="9" t="s">
        <v>2388</v>
      </c>
      <c r="F196" s="9" t="s">
        <v>533</v>
      </c>
      <c r="G196" s="9" t="s">
        <v>2619</v>
      </c>
    </row>
    <row r="197" customFormat="false" ht="14.15" hidden="false" customHeight="true" outlineLevel="0" collapsed="false">
      <c r="A197" s="15" t="s">
        <v>1104</v>
      </c>
      <c r="B197" s="0" t="str">
        <f aca="false">"Rockwinkeler Chaussee "&amp;D197</f>
        <v>Rockwinkeler Chaussee 57</v>
      </c>
      <c r="C197" s="9" t="str">
        <f aca="false">E197&amp;", "&amp;F197&amp;", "&amp;G197</f>
        <v>Frerks, H., Invalide</v>
      </c>
      <c r="D197" s="16" t="n">
        <v>57</v>
      </c>
      <c r="E197" s="9" t="s">
        <v>1105</v>
      </c>
      <c r="F197" s="9" t="s">
        <v>109</v>
      </c>
      <c r="G197" s="9" t="s">
        <v>2621</v>
      </c>
    </row>
    <row r="198" customFormat="false" ht="14.15" hidden="false" customHeight="true" outlineLevel="0" collapsed="false">
      <c r="A198" s="15" t="s">
        <v>1030</v>
      </c>
      <c r="B198" s="9" t="str">
        <f aca="false">"Rockwinkeler Chaussee "&amp;D198</f>
        <v>Rockwinkeler Chaussee 98</v>
      </c>
      <c r="C198" s="9" t="str">
        <f aca="false">E198&amp;", "&amp;F198&amp;", "&amp;G198</f>
        <v>Frerks, Hinr., Bahnarbeiter</v>
      </c>
      <c r="D198" s="16" t="n">
        <v>98</v>
      </c>
      <c r="E198" s="9" t="s">
        <v>1105</v>
      </c>
      <c r="F198" s="9" t="s">
        <v>355</v>
      </c>
      <c r="G198" s="9" t="s">
        <v>1103</v>
      </c>
    </row>
    <row r="199" customFormat="false" ht="14.15" hidden="false" customHeight="true" outlineLevel="0" collapsed="false">
      <c r="A199" s="15" t="s">
        <v>1517</v>
      </c>
      <c r="B199" s="9" t="str">
        <f aca="false">"Am Hodenberger Deich "&amp;D199</f>
        <v>Am Hodenberger Deich 22</v>
      </c>
      <c r="C199" s="9" t="str">
        <f aca="false">E199&amp;", "&amp;F199&amp;", "&amp;G199</f>
        <v>Frese, D., Bahnwärter</v>
      </c>
      <c r="D199" s="16" t="n">
        <v>22</v>
      </c>
      <c r="E199" s="9" t="s">
        <v>883</v>
      </c>
      <c r="F199" s="9" t="s">
        <v>263</v>
      </c>
      <c r="G199" s="9" t="s">
        <v>1776</v>
      </c>
    </row>
    <row r="200" customFormat="false" ht="14.15" hidden="false" customHeight="true" outlineLevel="0" collapsed="false">
      <c r="A200" s="15" t="s">
        <v>687</v>
      </c>
      <c r="B200" s="9" t="str">
        <f aca="false">"Hodenbergerstraße "&amp;D200</f>
        <v>Hodenbergerstraße 40</v>
      </c>
      <c r="C200" s="9" t="str">
        <f aca="false">E200&amp;", "&amp;F200&amp;", "&amp;G200</f>
        <v>Frese, Fritz, Wwe.</v>
      </c>
      <c r="D200" s="16" t="n">
        <v>40</v>
      </c>
      <c r="E200" s="9" t="s">
        <v>883</v>
      </c>
      <c r="F200" s="9" t="s">
        <v>506</v>
      </c>
      <c r="G200" s="9" t="s">
        <v>91</v>
      </c>
    </row>
    <row r="201" customFormat="false" ht="14.15" hidden="false" customHeight="true" outlineLevel="0" collapsed="false">
      <c r="A201" s="18" t="s">
        <v>1396</v>
      </c>
      <c r="B201" s="9" t="str">
        <f aca="false">"Osterholzer Chaussee "&amp;D201</f>
        <v>Osterholzer Chaussee 36</v>
      </c>
      <c r="C201" s="9" t="str">
        <f aca="false">E201&amp;", "&amp;F201&amp;", "&amp;G201&amp;"in"</f>
        <v>Frese, Gesine, Arbeiterin</v>
      </c>
      <c r="D201" s="16" t="n">
        <v>36</v>
      </c>
      <c r="E201" s="9" t="s">
        <v>883</v>
      </c>
      <c r="F201" s="9" t="s">
        <v>2762</v>
      </c>
      <c r="G201" s="9" t="s">
        <v>94</v>
      </c>
    </row>
    <row r="202" customFormat="false" ht="14.15" hidden="false" customHeight="true" outlineLevel="0" collapsed="false">
      <c r="A202" s="18" t="s">
        <v>1396</v>
      </c>
      <c r="B202" s="9" t="str">
        <f aca="false">"Osterholzer Chaussee "&amp;D202</f>
        <v>Osterholzer Chaussee 36</v>
      </c>
      <c r="C202" s="9" t="str">
        <f aca="false">E202&amp;", "&amp;F202&amp;", "&amp;G202</f>
        <v>Frese, Henr., Plätterin</v>
      </c>
      <c r="D202" s="16" t="n">
        <v>36</v>
      </c>
      <c r="E202" s="9" t="s">
        <v>883</v>
      </c>
      <c r="F202" s="9" t="s">
        <v>2763</v>
      </c>
      <c r="G202" s="9" t="s">
        <v>2764</v>
      </c>
    </row>
    <row r="203" customFormat="false" ht="14.15" hidden="false" customHeight="true" outlineLevel="0" collapsed="false">
      <c r="A203" s="15" t="s">
        <v>885</v>
      </c>
      <c r="B203" s="9" t="str">
        <f aca="false">"Am Hollerdeich "&amp;D203</f>
        <v>Am Hollerdeich 43</v>
      </c>
      <c r="C203" s="9" t="str">
        <f aca="false">E203&amp;", "&amp;F203&amp;", "&amp;G203</f>
        <v>Frese, J. W., Landmann</v>
      </c>
      <c r="D203" s="16" t="n">
        <v>43</v>
      </c>
      <c r="E203" s="9" t="s">
        <v>883</v>
      </c>
      <c r="F203" s="9" t="s">
        <v>2608</v>
      </c>
      <c r="G203" s="9" t="s">
        <v>164</v>
      </c>
    </row>
    <row r="204" customFormat="false" ht="14.15" hidden="false" customHeight="true" outlineLevel="0" collapsed="false">
      <c r="A204" s="15" t="s">
        <v>531</v>
      </c>
      <c r="B204" s="9" t="str">
        <f aca="false">"Oberneulander Landstraße "&amp;D204</f>
        <v>Oberneulander Landstraße 61</v>
      </c>
      <c r="C204" s="9" t="str">
        <f aca="false">E204&amp;", "&amp;F204&amp;", "&amp;G204</f>
        <v>Friederichs, Herm., Landmann</v>
      </c>
      <c r="D204" s="16" t="n">
        <v>61</v>
      </c>
      <c r="E204" s="9" t="s">
        <v>2734</v>
      </c>
      <c r="F204" s="9" t="s">
        <v>409</v>
      </c>
      <c r="G204" s="9" t="s">
        <v>164</v>
      </c>
    </row>
    <row r="205" customFormat="false" ht="14.15" hidden="false" customHeight="true" outlineLevel="0" collapsed="false">
      <c r="A205" s="15" t="s">
        <v>2125</v>
      </c>
      <c r="B205" s="9" t="str">
        <f aca="false">"Oberneulander Landstraße "&amp;D205</f>
        <v>Oberneulander Landstraße 110</v>
      </c>
      <c r="C205" s="9" t="str">
        <f aca="false">E205&amp;", "&amp;F205&amp;", "&amp;G205&amp;", "&amp;H205</f>
        <v>Fritze, R., Wwe., Landgut</v>
      </c>
      <c r="D205" s="16" t="n">
        <v>110</v>
      </c>
      <c r="E205" s="9" t="s">
        <v>2113</v>
      </c>
      <c r="F205" s="9" t="s">
        <v>911</v>
      </c>
      <c r="G205" s="9" t="s">
        <v>91</v>
      </c>
      <c r="H205" s="9" t="s">
        <v>151</v>
      </c>
    </row>
    <row r="206" customFormat="false" ht="14.15" hidden="false" customHeight="true" outlineLevel="0" collapsed="false">
      <c r="A206" s="15" t="s">
        <v>2115</v>
      </c>
      <c r="B206" s="9" t="str">
        <f aca="false">"Oberneulander Landstraße "&amp;D206</f>
        <v>Oberneulander Landstraße 116</v>
      </c>
      <c r="C206" s="9" t="str">
        <f aca="false">E206&amp;", "&amp;F206&amp;", "&amp;G206&amp;", "&amp;H206</f>
        <v>Fritze, R., Wwe., Landwirt</v>
      </c>
      <c r="D206" s="16" t="n">
        <v>116</v>
      </c>
      <c r="E206" s="9" t="s">
        <v>2113</v>
      </c>
      <c r="F206" s="9" t="s">
        <v>911</v>
      </c>
      <c r="G206" s="9" t="s">
        <v>91</v>
      </c>
      <c r="H206" s="9" t="s">
        <v>124</v>
      </c>
    </row>
    <row r="207" customFormat="false" ht="14.15" hidden="false" customHeight="true" outlineLevel="0" collapsed="false">
      <c r="A207" s="15" t="s">
        <v>1271</v>
      </c>
      <c r="B207" s="9" t="str">
        <f aca="false">"Rockwinkeler Landstraße "&amp;D207</f>
        <v>Rockwinkeler Landstraße 69</v>
      </c>
      <c r="C207" s="9" t="str">
        <f aca="false">E207&amp;", "&amp;F207&amp;", "&amp;G207&amp;"in"</f>
        <v>Fröhling, Else, Lehrerin</v>
      </c>
      <c r="D207" s="16" t="n">
        <v>69</v>
      </c>
      <c r="E207" s="9" t="s">
        <v>2808</v>
      </c>
      <c r="F207" s="9" t="s">
        <v>2809</v>
      </c>
      <c r="G207" s="9" t="s">
        <v>257</v>
      </c>
    </row>
    <row r="208" customFormat="false" ht="14.15" hidden="false" customHeight="true" outlineLevel="0" collapsed="false">
      <c r="A208" s="15" t="s">
        <v>2224</v>
      </c>
      <c r="B208" s="9" t="str">
        <f aca="false">"Oberneulander Landstraße "&amp;D208</f>
        <v>Oberneulander Landstraße 172</v>
      </c>
      <c r="C208" s="9" t="str">
        <f aca="false">E208&amp;", "&amp;F208&amp;", "&amp;G208</f>
        <v>Gartelmann, Chr., Schuhmacher</v>
      </c>
      <c r="D208" s="16" t="n">
        <v>172</v>
      </c>
      <c r="E208" s="9" t="s">
        <v>929</v>
      </c>
      <c r="F208" s="9" t="s">
        <v>242</v>
      </c>
      <c r="G208" s="9" t="s">
        <v>532</v>
      </c>
    </row>
    <row r="209" customFormat="false" ht="14.15" hidden="false" customHeight="true" outlineLevel="0" collapsed="false">
      <c r="A209" s="15" t="s">
        <v>931</v>
      </c>
      <c r="B209" s="9" t="str">
        <f aca="false">"Rockwinkeler Chaussee "&amp;D209</f>
        <v>Rockwinkeler Chaussee 140</v>
      </c>
      <c r="C209" s="9" t="str">
        <f aca="false">E209&amp;", "&amp;F209&amp;", "&amp;G209</f>
        <v>Gartelmann, H., Arbeiter</v>
      </c>
      <c r="D209" s="16" t="n">
        <v>140</v>
      </c>
      <c r="E209" s="9" t="s">
        <v>929</v>
      </c>
      <c r="F209" s="9" t="s">
        <v>109</v>
      </c>
      <c r="G209" s="9" t="s">
        <v>94</v>
      </c>
    </row>
    <row r="210" customFormat="false" ht="14.15" hidden="false" customHeight="true" outlineLevel="0" collapsed="false">
      <c r="A210" s="15" t="s">
        <v>421</v>
      </c>
      <c r="B210" s="9" t="str">
        <f aca="false">"Oberneulander Landstraße "&amp;D210</f>
        <v>Oberneulander Landstraße 95</v>
      </c>
      <c r="C210" s="9" t="str">
        <f aca="false">E210&amp;", "&amp;F210&amp;", "&amp;G210</f>
        <v>Geerken, Joh., Landmann</v>
      </c>
      <c r="D210" s="16" t="n">
        <v>95</v>
      </c>
      <c r="E210" s="9" t="s">
        <v>420</v>
      </c>
      <c r="F210" s="9" t="s">
        <v>143</v>
      </c>
      <c r="G210" s="9" t="s">
        <v>164</v>
      </c>
    </row>
    <row r="211" customFormat="false" ht="14.15" hidden="false" customHeight="true" outlineLevel="0" collapsed="false">
      <c r="A211" s="15" t="s">
        <v>362</v>
      </c>
      <c r="B211" s="9" t="str">
        <f aca="false">"Oberneulander Landstraße "&amp;D211</f>
        <v>Oberneulander Landstraße 125</v>
      </c>
      <c r="C211" s="9" t="str">
        <f aca="false">E211&amp;", "&amp;F211&amp;", "&amp;G211</f>
        <v>Geffken, Aug., Maurermeister</v>
      </c>
      <c r="D211" s="16" t="n">
        <v>125</v>
      </c>
      <c r="E211" s="9" t="s">
        <v>360</v>
      </c>
      <c r="F211" s="9" t="s">
        <v>533</v>
      </c>
      <c r="G211" s="9" t="s">
        <v>361</v>
      </c>
    </row>
    <row r="212" customFormat="false" ht="14.15" hidden="false" customHeight="true" outlineLevel="0" collapsed="false">
      <c r="A212" s="15" t="s">
        <v>2610</v>
      </c>
      <c r="B212" s="9" t="str">
        <f aca="false">"Am Rüten "&amp;D212</f>
        <v>Am Rüten 15</v>
      </c>
      <c r="C212" s="9" t="str">
        <f aca="false">E212&amp;", "&amp;F212&amp;", "&amp;G212</f>
        <v>Gerdes, D., Arbeiter</v>
      </c>
      <c r="D212" s="16" t="n">
        <v>15</v>
      </c>
      <c r="E212" s="9" t="s">
        <v>1917</v>
      </c>
      <c r="F212" s="9" t="s">
        <v>263</v>
      </c>
      <c r="G212" s="9" t="s">
        <v>94</v>
      </c>
    </row>
    <row r="213" customFormat="false" ht="14.15" hidden="false" customHeight="true" outlineLevel="0" collapsed="false">
      <c r="A213" s="15" t="s">
        <v>1919</v>
      </c>
      <c r="B213" s="9" t="str">
        <f aca="false">"Mühlenfeldstraße "&amp;D213</f>
        <v>Mühlenfeldstraße 7</v>
      </c>
      <c r="C213" s="9" t="str">
        <f aca="false">E213&amp;", "&amp;F213&amp;", "&amp;G213</f>
        <v>Gerdes, H., Klempnermeister</v>
      </c>
      <c r="D213" s="16" t="n">
        <v>7</v>
      </c>
      <c r="E213" s="9" t="s">
        <v>1917</v>
      </c>
      <c r="F213" s="9" t="s">
        <v>109</v>
      </c>
      <c r="G213" s="9" t="s">
        <v>1918</v>
      </c>
    </row>
    <row r="214" customFormat="false" ht="14.15" hidden="false" customHeight="true" outlineLevel="0" collapsed="false">
      <c r="A214" s="15" t="s">
        <v>1919</v>
      </c>
      <c r="B214" s="9" t="str">
        <f aca="false">"Mühlenfeldstraße "&amp;D214</f>
        <v>Mühlenfeldstraße 7</v>
      </c>
      <c r="C214" s="9" t="str">
        <f aca="false">E214&amp;", "&amp;F214&amp;", "&amp;G214</f>
        <v>Gerdes, Herm., Klempner</v>
      </c>
      <c r="D214" s="16" t="n">
        <v>7</v>
      </c>
      <c r="E214" s="9" t="s">
        <v>1917</v>
      </c>
      <c r="F214" s="9" t="s">
        <v>409</v>
      </c>
      <c r="G214" s="9" t="s">
        <v>2322</v>
      </c>
    </row>
    <row r="215" customFormat="false" ht="14.15" hidden="false" customHeight="true" outlineLevel="0" collapsed="false">
      <c r="A215" s="15" t="s">
        <v>1919</v>
      </c>
      <c r="B215" s="9" t="str">
        <f aca="false">"Mühlenfeldstraße "&amp;D215</f>
        <v>Mühlenfeldstraße 7</v>
      </c>
      <c r="C215" s="9" t="str">
        <f aca="false">E215&amp;", "&amp;F215&amp;", "&amp;G215</f>
        <v>Gerdes, Joh., Klempner</v>
      </c>
      <c r="D215" s="16" t="n">
        <v>7</v>
      </c>
      <c r="E215" s="9" t="s">
        <v>1917</v>
      </c>
      <c r="F215" s="9" t="s">
        <v>143</v>
      </c>
      <c r="G215" s="9" t="s">
        <v>2322</v>
      </c>
    </row>
    <row r="216" customFormat="false" ht="14.15" hidden="false" customHeight="true" outlineLevel="0" collapsed="false">
      <c r="A216" s="15" t="s">
        <v>2448</v>
      </c>
      <c r="B216" s="9" t="str">
        <f aca="false">"Rockwinkeler Chaussee "&amp;D216</f>
        <v>Rockwinkeler Chaussee 162</v>
      </c>
      <c r="C216" s="9" t="str">
        <f aca="false">E216&amp;", "&amp;F216&amp;", "&amp;G216</f>
        <v>Gerken, H., Arbeiter</v>
      </c>
      <c r="D216" s="16" t="n">
        <v>162</v>
      </c>
      <c r="E216" s="9" t="s">
        <v>2447</v>
      </c>
      <c r="F216" s="9" t="s">
        <v>109</v>
      </c>
      <c r="G216" s="9" t="s">
        <v>94</v>
      </c>
    </row>
    <row r="217" customFormat="false" ht="14.15" hidden="false" customHeight="true" outlineLevel="0" collapsed="false">
      <c r="A217" s="15" t="s">
        <v>205</v>
      </c>
      <c r="B217" s="9" t="str">
        <f aca="false">"Oberneulander Landstraße "&amp;D217</f>
        <v>Oberneulander Landstraße 185</v>
      </c>
      <c r="C217" s="9" t="str">
        <f aca="false">E217&amp;", "&amp;F217&amp;", "&amp;G217</f>
        <v>Giesse, Gg., Gärtner</v>
      </c>
      <c r="D217" s="16" t="n">
        <v>185</v>
      </c>
      <c r="E217" s="9" t="s">
        <v>2755</v>
      </c>
      <c r="F217" s="9" t="s">
        <v>2595</v>
      </c>
      <c r="G217" s="9" t="s">
        <v>236</v>
      </c>
    </row>
    <row r="218" customFormat="false" ht="14.15" hidden="false" customHeight="true" outlineLevel="0" collapsed="false">
      <c r="A218" s="15" t="s">
        <v>1683</v>
      </c>
      <c r="B218" s="9" t="str">
        <f aca="false">"Auf der Haide "&amp;D218</f>
        <v>Auf der Haide 29</v>
      </c>
      <c r="C218" s="9" t="str">
        <f aca="false">E218&amp;", "&amp;F218&amp;", "&amp;G218</f>
        <v>Göhrs, Wilh., Weichensteller</v>
      </c>
      <c r="D218" s="16" t="n">
        <v>29</v>
      </c>
      <c r="E218" s="9" t="s">
        <v>2652</v>
      </c>
      <c r="F218" s="9" t="s">
        <v>216</v>
      </c>
      <c r="G218" s="9" t="s">
        <v>850</v>
      </c>
    </row>
    <row r="219" customFormat="false" ht="14.15" hidden="false" customHeight="true" outlineLevel="0" collapsed="false">
      <c r="A219" s="15" t="s">
        <v>1606</v>
      </c>
      <c r="B219" s="9" t="str">
        <f aca="false">"Am Haiddamm "&amp;D219</f>
        <v>Am Haiddamm 17</v>
      </c>
      <c r="C219" s="9" t="str">
        <f aca="false">E219&amp;", "&amp;F219&amp;", "&amp;G219</f>
        <v>Göttsche, H., Malermeister</v>
      </c>
      <c r="D219" s="16" t="n">
        <v>17</v>
      </c>
      <c r="E219" s="9" t="s">
        <v>1604</v>
      </c>
      <c r="F219" s="9" t="s">
        <v>109</v>
      </c>
      <c r="G219" s="9" t="s">
        <v>1605</v>
      </c>
    </row>
    <row r="220" customFormat="false" ht="14.15" hidden="false" customHeight="true" outlineLevel="0" collapsed="false">
      <c r="A220" s="15" t="s">
        <v>2370</v>
      </c>
      <c r="B220" s="9" t="str">
        <f aca="false">"Apfelallee "&amp;D220</f>
        <v>Apfelallee 30</v>
      </c>
      <c r="C220" s="9" t="str">
        <f aca="false">E220&amp;", "&amp;F220&amp;", "&amp;G220</f>
        <v>Graf, Anna, Diakonissin</v>
      </c>
      <c r="D220" s="16" t="n">
        <v>30</v>
      </c>
      <c r="E220" s="9" t="s">
        <v>2629</v>
      </c>
      <c r="F220" s="9" t="s">
        <v>2630</v>
      </c>
      <c r="G220" s="9" t="s">
        <v>2627</v>
      </c>
    </row>
    <row r="221" customFormat="false" ht="14.15" hidden="false" customHeight="true" outlineLevel="0" collapsed="false">
      <c r="A221" s="15" t="s">
        <v>2273</v>
      </c>
      <c r="B221" s="9" t="str">
        <f aca="false">"Oberneulander Chaussee "&amp;D221</f>
        <v>Oberneulander Chaussee 52</v>
      </c>
      <c r="C221" s="9" t="str">
        <f aca="false">E221&amp;", "&amp;F221&amp;", "&amp;G221</f>
        <v>Graucob, Wilh., Maurer</v>
      </c>
      <c r="D221" s="16" t="n">
        <v>52</v>
      </c>
      <c r="E221" s="9" t="s">
        <v>2712</v>
      </c>
      <c r="F221" s="9" t="s">
        <v>216</v>
      </c>
      <c r="G221" s="9" t="s">
        <v>727</v>
      </c>
    </row>
    <row r="222" customFormat="false" ht="14.15" hidden="false" customHeight="true" outlineLevel="0" collapsed="false">
      <c r="A222" s="15" t="s">
        <v>2464</v>
      </c>
      <c r="B222" s="9" t="str">
        <f aca="false">"Rockwinkeler Chaussee "&amp;D222</f>
        <v>Rockwinkeler Chaussee 152</v>
      </c>
      <c r="C222" s="9" t="str">
        <f aca="false">E222&amp;", "&amp;F222&amp;", "&amp;G222</f>
        <v>Grieme, H., Arbeiter</v>
      </c>
      <c r="D222" s="16" t="n">
        <v>152</v>
      </c>
      <c r="E222" s="9" t="s">
        <v>2463</v>
      </c>
      <c r="F222" s="9" t="s">
        <v>109</v>
      </c>
      <c r="G222" s="9" t="s">
        <v>94</v>
      </c>
    </row>
    <row r="223" customFormat="false" ht="14.15" hidden="false" customHeight="true" outlineLevel="0" collapsed="false">
      <c r="A223" s="15" t="s">
        <v>318</v>
      </c>
      <c r="B223" s="9" t="str">
        <f aca="false">"Oberneulander Landstraße "&amp;D223</f>
        <v>Oberneulander Landstraße 141</v>
      </c>
      <c r="C223" s="9" t="str">
        <f aca="false">E223&amp;", "&amp;F223&amp;", "&amp;G223</f>
        <v>Grimm, Joh., Dachdecker</v>
      </c>
      <c r="D223" s="16" t="n">
        <v>141</v>
      </c>
      <c r="E223" s="9" t="s">
        <v>2099</v>
      </c>
      <c r="F223" s="9" t="s">
        <v>143</v>
      </c>
      <c r="G223" s="9" t="s">
        <v>2746</v>
      </c>
    </row>
    <row r="224" customFormat="false" ht="14.15" hidden="false" customHeight="true" outlineLevel="0" collapsed="false">
      <c r="A224" s="15" t="s">
        <v>2739</v>
      </c>
      <c r="B224" s="9" t="str">
        <f aca="false">"Oberneulander Landstraße "&amp;D224</f>
        <v>Oberneulander Landstraße 104</v>
      </c>
      <c r="C224" s="9" t="str">
        <f aca="false">E224&amp;", "&amp;F224&amp;", "&amp;G224</f>
        <v>Grimm, Joh., Wirt</v>
      </c>
      <c r="D224" s="16" t="n">
        <v>104</v>
      </c>
      <c r="E224" s="9" t="s">
        <v>2099</v>
      </c>
      <c r="F224" s="9" t="s">
        <v>143</v>
      </c>
      <c r="G224" s="9" t="s">
        <v>217</v>
      </c>
    </row>
    <row r="225" customFormat="false" ht="14.15" hidden="false" customHeight="true" outlineLevel="0" collapsed="false">
      <c r="A225" s="15" t="s">
        <v>634</v>
      </c>
      <c r="B225" s="9" t="str">
        <f aca="false">"Oberneulander Landstraße "&amp;D225</f>
        <v>Oberneulander Landstraße 30</v>
      </c>
      <c r="C225" s="9" t="str">
        <f aca="false">E225&amp;", "&amp;F225&amp;", "&amp;G225</f>
        <v>Gröffel, A., Hebamme</v>
      </c>
      <c r="D225" s="16" t="n">
        <v>30</v>
      </c>
      <c r="E225" s="9" t="s">
        <v>635</v>
      </c>
      <c r="F225" s="9" t="s">
        <v>256</v>
      </c>
      <c r="G225" s="9" t="s">
        <v>637</v>
      </c>
    </row>
    <row r="226" customFormat="false" ht="14.15" hidden="false" customHeight="true" outlineLevel="0" collapsed="false">
      <c r="A226" s="15" t="s">
        <v>1924</v>
      </c>
      <c r="B226" s="9" t="str">
        <f aca="false">"Mühlenfeldstraße "&amp;D226</f>
        <v>Mühlenfeldstraße 17</v>
      </c>
      <c r="C226" s="9" t="str">
        <f aca="false">E226&amp;", "&amp;F226&amp;", "&amp;G226</f>
        <v>Gronau, G., Elektromonteur</v>
      </c>
      <c r="D226" s="16" t="n">
        <v>17</v>
      </c>
      <c r="E226" s="9" t="s">
        <v>2665</v>
      </c>
      <c r="F226" s="9" t="s">
        <v>197</v>
      </c>
      <c r="G226" s="9" t="s">
        <v>2666</v>
      </c>
    </row>
    <row r="227" customFormat="false" ht="14.15" hidden="false" customHeight="true" outlineLevel="0" collapsed="false">
      <c r="A227" s="15" t="s">
        <v>1596</v>
      </c>
      <c r="B227" s="9" t="str">
        <f aca="false">"Am Haiddamm "&amp;D227</f>
        <v>Am Haiddamm 24</v>
      </c>
      <c r="C227" s="9" t="str">
        <f aca="false">E227&amp;", "&amp;F227&amp;", "&amp;G227</f>
        <v>Gröne, D., Böttcher</v>
      </c>
      <c r="D227" s="16" t="n">
        <v>24</v>
      </c>
      <c r="E227" s="9" t="s">
        <v>1594</v>
      </c>
      <c r="F227" s="9" t="s">
        <v>263</v>
      </c>
      <c r="G227" s="9" t="s">
        <v>2589</v>
      </c>
    </row>
    <row r="228" customFormat="false" ht="14.15" hidden="false" customHeight="true" outlineLevel="0" collapsed="false">
      <c r="A228" s="15" t="s">
        <v>1600</v>
      </c>
      <c r="B228" s="9" t="str">
        <f aca="false">"Am Haiddamm "&amp;D228</f>
        <v>Am Haiddamm 20</v>
      </c>
      <c r="C228" s="9" t="str">
        <f aca="false">E228&amp;", "&amp;F228&amp;", "&amp;G228</f>
        <v>Gröne, Joh., Landmann</v>
      </c>
      <c r="D228" s="16" t="n">
        <v>20</v>
      </c>
      <c r="E228" s="9" t="s">
        <v>1594</v>
      </c>
      <c r="F228" s="9" t="s">
        <v>143</v>
      </c>
      <c r="G228" s="9" t="s">
        <v>164</v>
      </c>
    </row>
    <row r="229" customFormat="false" ht="14.15" hidden="false" customHeight="true" outlineLevel="0" collapsed="false">
      <c r="A229" s="15" t="s">
        <v>2444</v>
      </c>
      <c r="B229" s="9" t="str">
        <f aca="false">"Oberneulander Chaussee "&amp;D229</f>
        <v>Oberneulander Chaussee 7</v>
      </c>
      <c r="C229" s="9" t="str">
        <f aca="false">E229&amp;", "&amp;F229&amp;", "&amp;G229</f>
        <v>Gröne, Joh. jun., Gärtner</v>
      </c>
      <c r="D229" s="16" t="n">
        <v>7</v>
      </c>
      <c r="E229" s="9" t="s">
        <v>1594</v>
      </c>
      <c r="F229" s="9" t="s">
        <v>1300</v>
      </c>
      <c r="G229" s="9" t="s">
        <v>236</v>
      </c>
    </row>
    <row r="230" customFormat="false" ht="14.15" hidden="false" customHeight="true" outlineLevel="0" collapsed="false">
      <c r="A230" s="15" t="s">
        <v>2444</v>
      </c>
      <c r="B230" s="9" t="str">
        <f aca="false">"Oberneulander Chaussee "&amp;D230</f>
        <v>Oberneulander Chaussee 7</v>
      </c>
      <c r="C230" s="9" t="str">
        <f aca="false">E230&amp;", "&amp;F230&amp;", "&amp;G230</f>
        <v>Gröne, Joh. sen., Altenteiler</v>
      </c>
      <c r="D230" s="16" t="n">
        <v>7</v>
      </c>
      <c r="E230" s="9" t="s">
        <v>1594</v>
      </c>
      <c r="F230" s="9" t="s">
        <v>2698</v>
      </c>
      <c r="G230" s="9" t="s">
        <v>2586</v>
      </c>
    </row>
    <row r="231" customFormat="false" ht="14.15" hidden="false" customHeight="true" outlineLevel="0" collapsed="false">
      <c r="A231" s="15" t="s">
        <v>1092</v>
      </c>
      <c r="B231" s="9" t="str">
        <f aca="false">"Rockwinkeler Chaussee "&amp;D231</f>
        <v>Rockwinkeler Chaussee 65</v>
      </c>
      <c r="C231" s="9" t="str">
        <f aca="false">E231&amp;", "&amp;F231&amp;", "&amp;G231</f>
        <v>Haake, Carl, Kaufmann</v>
      </c>
      <c r="D231" s="16" t="n">
        <v>65</v>
      </c>
      <c r="E231" s="9" t="s">
        <v>1091</v>
      </c>
      <c r="F231" s="9" t="s">
        <v>235</v>
      </c>
      <c r="G231" s="9" t="s">
        <v>912</v>
      </c>
    </row>
    <row r="232" customFormat="false" ht="14.15" hidden="false" customHeight="true" outlineLevel="0" collapsed="false">
      <c r="A232" s="15" t="s">
        <v>2026</v>
      </c>
      <c r="B232" s="9" t="str">
        <f aca="false">"Rockwinkeler Chaussee "&amp;D232</f>
        <v>Rockwinkeler Chaussee 21</v>
      </c>
      <c r="C232" s="9" t="str">
        <f aca="false">E232&amp;", "&amp;F232&amp;", "&amp;G232</f>
        <v>Haering, Hans, Architekt</v>
      </c>
      <c r="D232" s="16" t="n">
        <v>21</v>
      </c>
      <c r="E232" s="9" t="s">
        <v>2024</v>
      </c>
      <c r="F232" s="9" t="s">
        <v>2772</v>
      </c>
      <c r="G232" s="9" t="s">
        <v>2025</v>
      </c>
    </row>
    <row r="233" customFormat="false" ht="14.15" hidden="false" customHeight="true" outlineLevel="0" collapsed="false">
      <c r="A233" s="15" t="s">
        <v>495</v>
      </c>
      <c r="B233" s="9" t="str">
        <f aca="false">"Oberneulander Landstraße "&amp;D233</f>
        <v>Oberneulander Landstraße 67</v>
      </c>
      <c r="C233" s="9" t="str">
        <f aca="false">E233&amp;", "&amp;F233&amp;", "&amp;G233</f>
        <v>Hage, Hch., Hofmeier</v>
      </c>
      <c r="D233" s="16" t="n">
        <v>67</v>
      </c>
      <c r="E233" s="9" t="s">
        <v>494</v>
      </c>
      <c r="F233" s="9" t="s">
        <v>754</v>
      </c>
      <c r="G233" s="9" t="s">
        <v>183</v>
      </c>
    </row>
    <row r="234" customFormat="false" ht="14.15" hidden="false" customHeight="true" outlineLevel="0" collapsed="false">
      <c r="A234" s="17" t="s">
        <v>2031</v>
      </c>
      <c r="B234" s="9" t="str">
        <f aca="false">"Rockwinkeler Chaussee "&amp;D234</f>
        <v>Rockwinkeler Chaussee 42</v>
      </c>
      <c r="C234" s="9" t="str">
        <f aca="false">E234&amp;", "&amp;F234&amp;", "&amp;G234</f>
        <v>Hagendorf, Fr., Bahnhofsverwalter</v>
      </c>
      <c r="D234" s="16" t="n">
        <v>42</v>
      </c>
      <c r="E234" s="9" t="s">
        <v>2032</v>
      </c>
      <c r="F234" s="9" t="s">
        <v>130</v>
      </c>
      <c r="G234" s="9" t="s">
        <v>2776</v>
      </c>
    </row>
    <row r="235" customFormat="false" ht="14.15" hidden="false" customHeight="true" outlineLevel="0" collapsed="false">
      <c r="A235" s="15" t="s">
        <v>782</v>
      </c>
      <c r="B235" s="9" t="str">
        <f aca="false">"Am Hodenberger Deich "&amp;D235</f>
        <v>Am Hodenberger Deich 36</v>
      </c>
      <c r="C235" s="9" t="str">
        <f aca="false">E235&amp;", "&amp;F235&amp;", "&amp;G235</f>
        <v>Haltermann, Hinr., Landmann</v>
      </c>
      <c r="D235" s="16" t="n">
        <v>36</v>
      </c>
      <c r="E235" s="9" t="s">
        <v>781</v>
      </c>
      <c r="F235" s="9" t="s">
        <v>355</v>
      </c>
      <c r="G235" s="9" t="s">
        <v>164</v>
      </c>
    </row>
    <row r="236" customFormat="false" ht="14.15" hidden="false" customHeight="true" outlineLevel="0" collapsed="false">
      <c r="A236" s="15" t="s">
        <v>1864</v>
      </c>
      <c r="B236" s="9" t="str">
        <f aca="false">"Mühlenfeldstraße "&amp;D236</f>
        <v>Mühlenfeldstraße 36</v>
      </c>
      <c r="C236" s="9" t="str">
        <f aca="false">E236&amp;", "&amp;F236&amp;", "&amp;G236</f>
        <v>Haltermann, K., Wwe.</v>
      </c>
      <c r="D236" s="16" t="n">
        <v>36</v>
      </c>
      <c r="E236" s="9" t="s">
        <v>781</v>
      </c>
      <c r="F236" s="9" t="s">
        <v>2590</v>
      </c>
      <c r="G236" s="9" t="s">
        <v>91</v>
      </c>
    </row>
    <row r="237" customFormat="false" ht="14.15" hidden="false" customHeight="true" outlineLevel="0" collapsed="false">
      <c r="A237" s="15" t="s">
        <v>392</v>
      </c>
      <c r="B237" s="9" t="str">
        <f aca="false">"Oberneulander Landstraße "&amp;D237</f>
        <v>Oberneulander Landstraße 115</v>
      </c>
      <c r="C237" s="9" t="str">
        <f aca="false">E237&amp;", "&amp;F237&amp;", "&amp;G237</f>
        <v>Hanenkamp, Herm., Landwirt</v>
      </c>
      <c r="D237" s="16" t="n">
        <v>115</v>
      </c>
      <c r="E237" s="9" t="s">
        <v>2740</v>
      </c>
      <c r="F237" s="9" t="s">
        <v>409</v>
      </c>
      <c r="G237" s="9" t="s">
        <v>124</v>
      </c>
    </row>
    <row r="238" customFormat="false" ht="14.15" hidden="false" customHeight="true" outlineLevel="0" collapsed="false">
      <c r="A238" s="15" t="s">
        <v>2334</v>
      </c>
      <c r="B238" s="9" t="str">
        <f aca="false">"Apfelallee "&amp;D238</f>
        <v>Apfelallee 8</v>
      </c>
      <c r="C238" s="9" t="str">
        <f aca="false">E238&amp;", "&amp;F238&amp;", "&amp;G238</f>
        <v>Harjes, D., Arbeiter</v>
      </c>
      <c r="D238" s="16" t="n">
        <v>8</v>
      </c>
      <c r="E238" s="9" t="s">
        <v>2624</v>
      </c>
      <c r="F238" s="9" t="s">
        <v>263</v>
      </c>
      <c r="G238" s="9" t="s">
        <v>94</v>
      </c>
    </row>
    <row r="239" customFormat="false" ht="14.15" hidden="false" customHeight="true" outlineLevel="0" collapsed="false">
      <c r="A239" s="15" t="s">
        <v>1263</v>
      </c>
      <c r="B239" s="9" t="str">
        <f aca="false">"Rockwinkeler Landstraße "&amp;D239</f>
        <v>Rockwinkeler Landstraße 65</v>
      </c>
      <c r="C239" s="9" t="str">
        <f aca="false">E239&amp;", "&amp;H239</f>
        <v>Hartmanns Hof, Sommerwohnung</v>
      </c>
      <c r="D239" s="16" t="n">
        <v>65</v>
      </c>
      <c r="E239" s="9" t="s">
        <v>2807</v>
      </c>
      <c r="H239" s="9" t="s">
        <v>1111</v>
      </c>
    </row>
    <row r="240" customFormat="false" ht="14.15" hidden="false" customHeight="true" outlineLevel="0" collapsed="false">
      <c r="A240" s="15" t="s">
        <v>2142</v>
      </c>
      <c r="B240" s="9" t="str">
        <f aca="false">"Oberneulander Landstraße "&amp;D240</f>
        <v>Oberneulander Landstraße 124</v>
      </c>
      <c r="C240" s="9" t="str">
        <f aca="false">E240&amp;", "&amp;F240&amp;", "&amp;H240</f>
        <v>Harves, H. C., Landgut</v>
      </c>
      <c r="D240" s="16" t="n">
        <v>124</v>
      </c>
      <c r="E240" s="9" t="s">
        <v>2743</v>
      </c>
      <c r="F240" s="9" t="s">
        <v>1252</v>
      </c>
      <c r="H240" s="9" t="s">
        <v>151</v>
      </c>
    </row>
    <row r="241" customFormat="false" ht="14.15" hidden="false" customHeight="true" outlineLevel="0" collapsed="false">
      <c r="A241" s="15" t="s">
        <v>2323</v>
      </c>
      <c r="B241" s="9" t="str">
        <f aca="false">"Apfelallee "&amp;D241</f>
        <v>Apfelallee 6</v>
      </c>
      <c r="C241" s="9" t="str">
        <f aca="false">E241&amp;", "&amp;F241&amp;", "&amp;G241</f>
        <v>Hasch, Hinr., Klempnermeister</v>
      </c>
      <c r="D241" s="16" t="n">
        <v>6</v>
      </c>
      <c r="E241" s="9" t="s">
        <v>2321</v>
      </c>
      <c r="F241" s="9" t="s">
        <v>355</v>
      </c>
      <c r="G241" s="9" t="s">
        <v>1918</v>
      </c>
    </row>
    <row r="242" customFormat="false" ht="14.15" hidden="false" customHeight="true" outlineLevel="0" collapsed="false">
      <c r="A242" s="15" t="s">
        <v>2610</v>
      </c>
      <c r="B242" s="9" t="str">
        <f aca="false">"Am Rüten "&amp;D242</f>
        <v>Am Rüten 13</v>
      </c>
      <c r="C242" s="9" t="str">
        <f aca="false">E242&amp;", "&amp;F242&amp;", "&amp;G242</f>
        <v>Hasemann, Hinr., Maurer</v>
      </c>
      <c r="D242" s="16" t="n">
        <v>13</v>
      </c>
      <c r="E242" s="9" t="s">
        <v>2416</v>
      </c>
      <c r="F242" s="9" t="s">
        <v>355</v>
      </c>
      <c r="G242" s="9" t="s">
        <v>727</v>
      </c>
    </row>
    <row r="243" customFormat="false" ht="14.15" hidden="false" customHeight="true" outlineLevel="0" collapsed="false">
      <c r="A243" s="15" t="s">
        <v>1204</v>
      </c>
      <c r="B243" s="9" t="str">
        <f aca="false">"Rockwinkeler Landstraße "&amp;D243</f>
        <v>Rockwinkeler Landstraße 43</v>
      </c>
      <c r="C243" s="9" t="str">
        <f aca="false">E243&amp;"s "&amp;H243</f>
        <v>Hasses Landgut</v>
      </c>
      <c r="D243" s="16" t="n">
        <v>43</v>
      </c>
      <c r="E243" s="9" t="s">
        <v>1202</v>
      </c>
      <c r="H243" s="9" t="s">
        <v>151</v>
      </c>
    </row>
    <row r="244" customFormat="false" ht="14.15" hidden="false" customHeight="true" outlineLevel="0" collapsed="false">
      <c r="A244" s="15" t="s">
        <v>343</v>
      </c>
      <c r="B244" s="9" t="str">
        <f aca="false">"Oberneulander Landstraße "&amp;D244</f>
        <v>Oberneulander Landstraße 127</v>
      </c>
      <c r="C244" s="9" t="str">
        <f aca="false">E244&amp;", "&amp;F244&amp;", "&amp;G244</f>
        <v>Hauschild, D., Bahnwärter</v>
      </c>
      <c r="D244" s="16" t="n">
        <v>127</v>
      </c>
      <c r="E244" s="9" t="s">
        <v>342</v>
      </c>
      <c r="F244" s="9" t="s">
        <v>263</v>
      </c>
      <c r="G244" s="9" t="s">
        <v>1776</v>
      </c>
    </row>
    <row r="245" customFormat="false" ht="14.15" hidden="false" customHeight="true" outlineLevel="0" collapsed="false">
      <c r="A245" s="15" t="s">
        <v>489</v>
      </c>
      <c r="B245" s="9" t="str">
        <f aca="false">"Oberneulander Landstraße "&amp;D245</f>
        <v>Oberneulander Landstraße 65</v>
      </c>
      <c r="C245" s="9" t="s">
        <v>228</v>
      </c>
      <c r="D245" s="16" t="n">
        <v>65</v>
      </c>
      <c r="E245" s="9" t="s">
        <v>488</v>
      </c>
      <c r="F245" s="9" t="s">
        <v>1252</v>
      </c>
      <c r="G245" s="9" t="s">
        <v>91</v>
      </c>
      <c r="H245" s="9" t="s">
        <v>151</v>
      </c>
    </row>
    <row r="246" customFormat="false" ht="14.15" hidden="false" customHeight="true" outlineLevel="0" collapsed="false">
      <c r="A246" s="15" t="s">
        <v>2434</v>
      </c>
      <c r="B246" s="9" t="str">
        <f aca="false">"Oberneulander Chaussee "&amp;D246</f>
        <v>Oberneulander Chaussee 3</v>
      </c>
      <c r="C246" s="9" t="str">
        <f aca="false">E246&amp;", "&amp;F246&amp;", "&amp;G246</f>
        <v>Hegner, O., Wallarbeiter</v>
      </c>
      <c r="D246" s="16" t="n">
        <v>3</v>
      </c>
      <c r="E246" s="9" t="s">
        <v>2695</v>
      </c>
      <c r="F246" s="9" t="s">
        <v>2696</v>
      </c>
      <c r="G246" s="9" t="s">
        <v>2697</v>
      </c>
    </row>
    <row r="247" customFormat="false" ht="14.15" hidden="false" customHeight="true" outlineLevel="0" collapsed="false">
      <c r="A247" s="15" t="s">
        <v>2370</v>
      </c>
      <c r="B247" s="9" t="str">
        <f aca="false">"Apfelallee "&amp;D247</f>
        <v>Apfelallee 30</v>
      </c>
      <c r="C247" s="9" t="str">
        <f aca="false">E247&amp;", "&amp;F247&amp;", "&amp;G247</f>
        <v>Heidemann, H., Diakonissin</v>
      </c>
      <c r="D247" s="16" t="n">
        <v>30</v>
      </c>
      <c r="E247" s="9" t="s">
        <v>2631</v>
      </c>
      <c r="F247" s="9" t="s">
        <v>109</v>
      </c>
      <c r="G247" s="9" t="s">
        <v>2627</v>
      </c>
    </row>
    <row r="248" customFormat="false" ht="14.15" hidden="false" customHeight="true" outlineLevel="0" collapsed="false">
      <c r="A248" s="15" t="s">
        <v>282</v>
      </c>
      <c r="B248" s="9" t="str">
        <f aca="false">"Oberneulander Landstraße "&amp;D248</f>
        <v>Oberneulander Landstraße 151</v>
      </c>
      <c r="C248" s="9" t="s">
        <v>228</v>
      </c>
      <c r="D248" s="16" t="n">
        <v>151</v>
      </c>
      <c r="E248" s="9" t="s">
        <v>280</v>
      </c>
      <c r="H248" s="9" t="s">
        <v>151</v>
      </c>
    </row>
    <row r="249" customFormat="false" ht="14.15" hidden="false" customHeight="true" outlineLevel="0" collapsed="false">
      <c r="A249" s="15" t="s">
        <v>1802</v>
      </c>
      <c r="B249" s="9" t="str">
        <f aca="false">"Mühlenfeldstraße "&amp;D249</f>
        <v>Mühlenfeldstraße 60</v>
      </c>
      <c r="C249" s="9" t="str">
        <f aca="false">E249&amp;", "&amp;F249&amp;", "&amp;G249</f>
        <v>Heinson, Hinr., Arbeiter</v>
      </c>
      <c r="D249" s="16" t="n">
        <v>60</v>
      </c>
      <c r="E249" s="9" t="s">
        <v>1801</v>
      </c>
      <c r="F249" s="9" t="s">
        <v>355</v>
      </c>
      <c r="G249" s="9" t="s">
        <v>94</v>
      </c>
    </row>
    <row r="250" customFormat="false" ht="14.15" hidden="false" customHeight="true" outlineLevel="0" collapsed="false">
      <c r="A250" s="15" t="s">
        <v>2360</v>
      </c>
      <c r="B250" s="9" t="str">
        <f aca="false">"Apfelallee "&amp;D250</f>
        <v>Apfelallee 9</v>
      </c>
      <c r="C250" s="9" t="str">
        <f aca="false">E250&amp;", "&amp;F250&amp;", "&amp;G250</f>
        <v>Heinson, Joh., Arbeiter</v>
      </c>
      <c r="D250" s="16" t="n">
        <v>9</v>
      </c>
      <c r="E250" s="9" t="s">
        <v>1801</v>
      </c>
      <c r="F250" s="9" t="s">
        <v>143</v>
      </c>
      <c r="G250" s="9" t="s">
        <v>94</v>
      </c>
    </row>
    <row r="251" customFormat="false" ht="14.15" hidden="false" customHeight="true" outlineLevel="0" collapsed="false">
      <c r="A251" s="15" t="s">
        <v>2370</v>
      </c>
      <c r="B251" s="9" t="str">
        <f aca="false">"Apfelallee "&amp;D251</f>
        <v>Apfelallee 30</v>
      </c>
      <c r="C251" s="9" t="str">
        <f aca="false">E251&amp;", "&amp;F251&amp;", "&amp;G251</f>
        <v>Helkenberg, Lina, Diakonissin</v>
      </c>
      <c r="D251" s="16" t="n">
        <v>30</v>
      </c>
      <c r="E251" s="9" t="s">
        <v>2632</v>
      </c>
      <c r="F251" s="9" t="s">
        <v>2633</v>
      </c>
      <c r="G251" s="9" t="s">
        <v>2627</v>
      </c>
    </row>
    <row r="252" customFormat="false" ht="14.15" hidden="false" customHeight="true" outlineLevel="0" collapsed="false">
      <c r="A252" s="15" t="s">
        <v>1606</v>
      </c>
      <c r="B252" s="9" t="str">
        <f aca="false">"Am Haiddamm "&amp;D252</f>
        <v>Am Haiddamm 17</v>
      </c>
      <c r="C252" s="9" t="str">
        <f aca="false">E252&amp;", "&amp;F252&amp;", "&amp;G252</f>
        <v>Helm, Ph., Wwe.</v>
      </c>
      <c r="D252" s="16" t="n">
        <v>17</v>
      </c>
      <c r="E252" s="9" t="s">
        <v>2587</v>
      </c>
      <c r="F252" s="9" t="s">
        <v>2588</v>
      </c>
      <c r="G252" s="9" t="s">
        <v>91</v>
      </c>
    </row>
    <row r="253" customFormat="false" ht="14.15" hidden="false" customHeight="true" outlineLevel="0" collapsed="false">
      <c r="A253" s="15" t="s">
        <v>1066</v>
      </c>
      <c r="B253" s="9" t="str">
        <f aca="false">"Rockwinkeler Chaussee "&amp;D253</f>
        <v>Rockwinkeler Chaussee 80</v>
      </c>
      <c r="C253" s="9" t="str">
        <f aca="false">E253&amp;", "&amp;F253&amp;", "&amp;G253</f>
        <v>Henke, W., Maurer</v>
      </c>
      <c r="D253" s="16" t="n">
        <v>80</v>
      </c>
      <c r="E253" s="9" t="s">
        <v>1064</v>
      </c>
      <c r="F253" s="9" t="s">
        <v>559</v>
      </c>
      <c r="G253" s="9" t="s">
        <v>727</v>
      </c>
    </row>
    <row r="254" customFormat="false" ht="14.15" hidden="false" customHeight="true" outlineLevel="0" collapsed="false">
      <c r="A254" s="15" t="s">
        <v>1162</v>
      </c>
      <c r="B254" s="9" t="str">
        <f aca="false">"Rockwinkeler Landstraße "&amp;D254</f>
        <v>Rockwinkeler Landstraße 23</v>
      </c>
      <c r="C254" s="9" t="str">
        <f aca="false">E254&amp;", "&amp;F254&amp;", "&amp;H254</f>
        <v>Henschen, F., Sommerwohnung</v>
      </c>
      <c r="D254" s="16" t="n">
        <v>23</v>
      </c>
      <c r="E254" s="9" t="s">
        <v>1161</v>
      </c>
      <c r="F254" s="9" t="s">
        <v>116</v>
      </c>
      <c r="H254" s="9" t="s">
        <v>1111</v>
      </c>
    </row>
    <row r="255" customFormat="false" ht="14.15" hidden="false" customHeight="true" outlineLevel="0" collapsed="false">
      <c r="A255" s="15" t="s">
        <v>1042</v>
      </c>
      <c r="B255" s="9" t="str">
        <f aca="false">"Rockwinkeler Chaussee "&amp;D255</f>
        <v>Rockwinkeler Chaussee 92</v>
      </c>
      <c r="C255" s="9" t="str">
        <f aca="false">E255&amp;", "&amp;F255&amp;", "&amp;G255</f>
        <v>Herfurth, Franz, Maler</v>
      </c>
      <c r="D255" s="16" t="n">
        <v>92</v>
      </c>
      <c r="E255" s="9" t="s">
        <v>1041</v>
      </c>
      <c r="F255" s="9" t="s">
        <v>275</v>
      </c>
      <c r="G255" s="9" t="s">
        <v>647</v>
      </c>
    </row>
    <row r="256" customFormat="false" ht="14.15" hidden="false" customHeight="true" outlineLevel="0" collapsed="false">
      <c r="A256" s="15" t="s">
        <v>2425</v>
      </c>
      <c r="B256" s="9" t="str">
        <f aca="false">"Am Rüten "&amp;D256</f>
        <v>Am Rüten 11</v>
      </c>
      <c r="C256" s="9" t="str">
        <f aca="false">E256&amp;", "&amp;F256&amp;", "&amp;G256</f>
        <v>Heuer, Alb., Gärtner</v>
      </c>
      <c r="D256" s="16" t="n">
        <v>11</v>
      </c>
      <c r="E256" s="9" t="s">
        <v>1835</v>
      </c>
      <c r="F256" s="9" t="s">
        <v>841</v>
      </c>
      <c r="G256" s="9" t="s">
        <v>236</v>
      </c>
    </row>
    <row r="257" customFormat="false" ht="14.15" hidden="false" customHeight="true" outlineLevel="0" collapsed="false">
      <c r="A257" s="15" t="s">
        <v>2512</v>
      </c>
      <c r="B257" s="9" t="str">
        <f aca="false">"Oberneulander Chaussee "&amp;D257</f>
        <v>Oberneulander Chaussee 15</v>
      </c>
      <c r="C257" s="9" t="str">
        <f aca="false">E257&amp;", "&amp;F257&amp;", "&amp;G257</f>
        <v>Heuer, Joh., Arbeiter</v>
      </c>
      <c r="D257" s="16" t="n">
        <v>15</v>
      </c>
      <c r="E257" s="9" t="s">
        <v>1835</v>
      </c>
      <c r="F257" s="9" t="s">
        <v>143</v>
      </c>
      <c r="G257" s="9" t="s">
        <v>94</v>
      </c>
    </row>
    <row r="258" customFormat="false" ht="14.15" hidden="false" customHeight="true" outlineLevel="0" collapsed="false">
      <c r="A258" s="15" t="s">
        <v>2206</v>
      </c>
      <c r="B258" s="9" t="str">
        <f aca="false">"Oberneulander Landstraße "&amp;D258</f>
        <v>Oberneulander Landstraße 168</v>
      </c>
      <c r="C258" s="9" t="str">
        <f aca="false">E258&amp;", "&amp;F258&amp;", "&amp;G258</f>
        <v>Heuer, Wilh., Arbeiter</v>
      </c>
      <c r="D258" s="16" t="n">
        <v>168</v>
      </c>
      <c r="E258" s="9" t="s">
        <v>1835</v>
      </c>
      <c r="F258" s="9" t="s">
        <v>216</v>
      </c>
      <c r="G258" s="9" t="s">
        <v>94</v>
      </c>
    </row>
    <row r="259" customFormat="false" ht="14.15" hidden="false" customHeight="true" outlineLevel="0" collapsed="false">
      <c r="A259" s="15" t="s">
        <v>2131</v>
      </c>
      <c r="B259" s="9" t="str">
        <f aca="false">"Oberneulander Landstraße "&amp;D259</f>
        <v>Oberneulander Landstraße 120</v>
      </c>
      <c r="C259" s="9" t="str">
        <f aca="false">E259&amp;", "&amp;F259&amp;", "&amp;G259</f>
        <v>Heute, Herm., Tischlermeister</v>
      </c>
      <c r="D259" s="16" t="n">
        <v>120</v>
      </c>
      <c r="E259" s="9" t="s">
        <v>2742</v>
      </c>
      <c r="F259" s="9" t="s">
        <v>409</v>
      </c>
      <c r="G259" s="9" t="s">
        <v>1075</v>
      </c>
    </row>
    <row r="260" customFormat="false" ht="14.15" hidden="false" customHeight="true" outlineLevel="0" collapsed="false">
      <c r="A260" s="15" t="s">
        <v>1981</v>
      </c>
      <c r="B260" s="9" t="str">
        <f aca="false">"Rockwinkeler Chaussee "&amp;D260</f>
        <v>Rockwinkeler Chaussee 18</v>
      </c>
      <c r="C260" s="9" t="str">
        <f aca="false">E260&amp;", "&amp;F260&amp;", "&amp;G260</f>
        <v>Hibbeler, Gerd, Monteur</v>
      </c>
      <c r="D260" s="16" t="n">
        <v>18</v>
      </c>
      <c r="E260" s="9" t="s">
        <v>1979</v>
      </c>
      <c r="F260" s="9" t="s">
        <v>2767</v>
      </c>
      <c r="G260" s="9" t="s">
        <v>1980</v>
      </c>
    </row>
    <row r="261" customFormat="false" ht="14.15" hidden="false" customHeight="true" outlineLevel="0" collapsed="false">
      <c r="A261" s="15" t="s">
        <v>332</v>
      </c>
      <c r="B261" s="9" t="str">
        <f aca="false">"Oberneulander Landstraße "&amp;D261</f>
        <v>Oberneulander Landstraße 135</v>
      </c>
      <c r="C261" s="9" t="str">
        <f aca="false">E261&amp;", "&amp;F261&amp;", "&amp;G261</f>
        <v>Hildebrand, C., Gärtner</v>
      </c>
      <c r="D261" s="16" t="n">
        <v>135</v>
      </c>
      <c r="E261" s="9" t="s">
        <v>373</v>
      </c>
      <c r="F261" s="9" t="s">
        <v>93</v>
      </c>
      <c r="G261" s="9" t="s">
        <v>236</v>
      </c>
    </row>
    <row r="262" customFormat="false" ht="14.15" hidden="false" customHeight="true" outlineLevel="0" collapsed="false">
      <c r="A262" s="15" t="s">
        <v>264</v>
      </c>
      <c r="B262" s="9" t="str">
        <f aca="false">"Oberneulander Landstraße "&amp;D262</f>
        <v>Oberneulander Landstraße 161</v>
      </c>
      <c r="C262" s="9" t="str">
        <f aca="false">E262&amp;", "&amp;F262&amp;", "&amp;G262</f>
        <v>Hilken, D., Landmann</v>
      </c>
      <c r="D262" s="16" t="n">
        <v>161</v>
      </c>
      <c r="E262" s="9" t="s">
        <v>262</v>
      </c>
      <c r="F262" s="9" t="s">
        <v>263</v>
      </c>
      <c r="G262" s="9" t="s">
        <v>164</v>
      </c>
    </row>
    <row r="263" customFormat="false" ht="14.15" hidden="false" customHeight="true" outlineLevel="0" collapsed="false">
      <c r="A263" s="15" t="s">
        <v>548</v>
      </c>
      <c r="B263" s="9" t="str">
        <f aca="false">"Oberneulander Landstraße "&amp;D263</f>
        <v>Oberneulander Landstraße 55</v>
      </c>
      <c r="C263" s="9" t="str">
        <f aca="false">E263&amp;", "&amp;F263&amp;", "&amp;G263</f>
        <v>Hilken, Daniel, Kaufmann</v>
      </c>
      <c r="D263" s="16" t="n">
        <v>55</v>
      </c>
      <c r="E263" s="9" t="s">
        <v>262</v>
      </c>
      <c r="F263" s="9" t="s">
        <v>163</v>
      </c>
      <c r="G263" s="9" t="s">
        <v>912</v>
      </c>
    </row>
    <row r="264" customFormat="false" ht="14.15" hidden="false" customHeight="true" outlineLevel="0" collapsed="false">
      <c r="A264" s="15" t="s">
        <v>2109</v>
      </c>
      <c r="B264" s="9" t="str">
        <f aca="false">"Oberneulander Landstraße "&amp;D264</f>
        <v>Oberneulander Landstraße 112</v>
      </c>
      <c r="C264" s="9" t="str">
        <f aca="false">E264&amp;", "&amp;F264&amp;", "&amp;G264</f>
        <v>Hilken, Fr., Arbeiter</v>
      </c>
      <c r="D264" s="16" t="n">
        <v>112</v>
      </c>
      <c r="E264" s="9" t="s">
        <v>262</v>
      </c>
      <c r="F264" s="9" t="s">
        <v>130</v>
      </c>
      <c r="G264" s="9" t="s">
        <v>94</v>
      </c>
    </row>
    <row r="265" customFormat="false" ht="14.15" hidden="false" customHeight="true" outlineLevel="0" collapsed="false">
      <c r="A265" s="15" t="s">
        <v>1181</v>
      </c>
      <c r="B265" s="9" t="str">
        <f aca="false">"Rockwinkeler Landstraße "&amp;D265</f>
        <v>Rockwinkeler Landstraße 31</v>
      </c>
      <c r="C265" s="9" t="str">
        <f aca="false">E265&amp;", "&amp;F265&amp;", "&amp;G265</f>
        <v>Hilken, Gg., Arbeiter</v>
      </c>
      <c r="D265" s="16" t="n">
        <v>31</v>
      </c>
      <c r="E265" s="9" t="s">
        <v>262</v>
      </c>
      <c r="F265" s="9" t="s">
        <v>2595</v>
      </c>
      <c r="G265" s="9" t="s">
        <v>94</v>
      </c>
    </row>
    <row r="266" customFormat="false" ht="14.15" hidden="false" customHeight="true" outlineLevel="0" collapsed="false">
      <c r="A266" s="15" t="s">
        <v>548</v>
      </c>
      <c r="B266" s="9" t="str">
        <f aca="false">"Oberneulander Landstraße "&amp;D266</f>
        <v>Oberneulander Landstraße 55</v>
      </c>
      <c r="C266" s="9" t="str">
        <f aca="false">E266&amp;", "&amp;F266&amp;", "&amp;G266</f>
        <v>Hilken, Hch., Handlungsgehülfe</v>
      </c>
      <c r="D266" s="16" t="n">
        <v>55</v>
      </c>
      <c r="E266" s="9" t="s">
        <v>262</v>
      </c>
      <c r="F266" s="9" t="s">
        <v>754</v>
      </c>
      <c r="G266" s="9" t="s">
        <v>2688</v>
      </c>
    </row>
    <row r="267" customFormat="false" ht="14.15" hidden="false" customHeight="true" outlineLevel="0" collapsed="false">
      <c r="A267" s="15" t="s">
        <v>816</v>
      </c>
      <c r="B267" s="9" t="str">
        <f aca="false">"Hodenbergerstraße "&amp;D267</f>
        <v>Hodenbergerstraße 54</v>
      </c>
      <c r="C267" s="9" t="str">
        <f aca="false">E267&amp;", "&amp;F267&amp;", "&amp;G267</f>
        <v>Hilken, Lür, Landmann</v>
      </c>
      <c r="D267" s="16" t="n">
        <v>54</v>
      </c>
      <c r="E267" s="9" t="s">
        <v>262</v>
      </c>
      <c r="F267" s="9" t="s">
        <v>145</v>
      </c>
      <c r="G267" s="9" t="s">
        <v>164</v>
      </c>
    </row>
    <row r="268" customFormat="false" ht="14.15" hidden="false" customHeight="true" outlineLevel="0" collapsed="false">
      <c r="A268" s="15" t="s">
        <v>1427</v>
      </c>
      <c r="B268" s="9" t="str">
        <f aca="false">"Rockwinkeler Landstraße "&amp;D268</f>
        <v>Rockwinkeler Landstraße 110</v>
      </c>
      <c r="C268" s="9" t="str">
        <f aca="false">E268&amp;", "&amp;F268&amp;", "&amp;G268</f>
        <v>Hillermann, Marg., Oberin</v>
      </c>
      <c r="D268" s="16" t="n">
        <v>110</v>
      </c>
      <c r="E268" s="9" t="s">
        <v>2824</v>
      </c>
      <c r="F268" s="9" t="s">
        <v>2825</v>
      </c>
      <c r="G268" s="9" t="s">
        <v>2826</v>
      </c>
    </row>
    <row r="269" customFormat="false" ht="14.15" hidden="false" customHeight="true" outlineLevel="0" collapsed="false">
      <c r="A269" s="15" t="s">
        <v>224</v>
      </c>
      <c r="B269" s="9" t="str">
        <f aca="false">"Oberneulander Landstraße "&amp;D269</f>
        <v>Oberneulander Landstraße 175</v>
      </c>
      <c r="C269" s="9" t="s">
        <v>228</v>
      </c>
      <c r="D269" s="16" t="n">
        <v>175</v>
      </c>
      <c r="E269" s="9" t="s">
        <v>222</v>
      </c>
      <c r="F269" s="9" t="s">
        <v>1829</v>
      </c>
      <c r="H269" s="9" t="s">
        <v>151</v>
      </c>
    </row>
    <row r="270" customFormat="false" ht="14.15" hidden="false" customHeight="true" outlineLevel="0" collapsed="false">
      <c r="A270" s="15" t="s">
        <v>924</v>
      </c>
      <c r="B270" s="9" t="str">
        <f aca="false">"Rockwinkeler Chaussee "&amp;D270</f>
        <v>Rockwinkeler Chaussee 138</v>
      </c>
      <c r="C270" s="9" t="str">
        <f aca="false">E270&amp;", "&amp;F270&amp;", "&amp;G270</f>
        <v>Höfft, H., Wirt</v>
      </c>
      <c r="D270" s="16" t="n">
        <v>138</v>
      </c>
      <c r="E270" s="9" t="s">
        <v>923</v>
      </c>
      <c r="F270" s="9" t="s">
        <v>109</v>
      </c>
      <c r="G270" s="9" t="s">
        <v>217</v>
      </c>
    </row>
    <row r="271" customFormat="false" ht="14.15" hidden="false" customHeight="true" outlineLevel="0" collapsed="false">
      <c r="A271" s="15" t="s">
        <v>1885</v>
      </c>
      <c r="B271" s="9" t="str">
        <f aca="false">"Mühlenfeldstraße "&amp;D271</f>
        <v>Mühlenfeldstraße 21</v>
      </c>
      <c r="C271" s="9" t="str">
        <f aca="false">E271&amp;", "&amp;F271&amp;", "&amp;G271</f>
        <v>Höge, Fr., Landmann</v>
      </c>
      <c r="D271" s="16" t="n">
        <v>21</v>
      </c>
      <c r="E271" s="9" t="s">
        <v>1636</v>
      </c>
      <c r="F271" s="9" t="s">
        <v>130</v>
      </c>
      <c r="G271" s="9" t="s">
        <v>164</v>
      </c>
    </row>
    <row r="272" customFormat="false" ht="14.15" hidden="false" customHeight="true" outlineLevel="0" collapsed="false">
      <c r="A272" s="15" t="s">
        <v>1885</v>
      </c>
      <c r="B272" s="9" t="str">
        <f aca="false">"Mühlenfeldstraße "&amp;D272</f>
        <v>Mühlenfeldstraße 21</v>
      </c>
      <c r="C272" s="9" t="str">
        <f aca="false">E272&amp;", "&amp;F272&amp;", "&amp;G272</f>
        <v>Höge, Gg., Schneidermeister</v>
      </c>
      <c r="D272" s="16" t="n">
        <v>21</v>
      </c>
      <c r="E272" s="9" t="s">
        <v>1636</v>
      </c>
      <c r="F272" s="9" t="s">
        <v>2595</v>
      </c>
      <c r="G272" s="9" t="s">
        <v>1886</v>
      </c>
    </row>
    <row r="273" customFormat="false" ht="14.15" hidden="false" customHeight="true" outlineLevel="0" collapsed="false">
      <c r="A273" s="15" t="s">
        <v>1637</v>
      </c>
      <c r="B273" s="9" t="str">
        <f aca="false">"Am Haiddamm "&amp;D273</f>
        <v>Am Haiddamm 5</v>
      </c>
      <c r="C273" s="9" t="str">
        <f aca="false">E273&amp;", "&amp;F273&amp;", "&amp;G273</f>
        <v>Höge, Hch., Gärtner</v>
      </c>
      <c r="D273" s="16" t="n">
        <v>5</v>
      </c>
      <c r="E273" s="9" t="s">
        <v>1636</v>
      </c>
      <c r="F273" s="9" t="s">
        <v>754</v>
      </c>
      <c r="G273" s="9" t="s">
        <v>236</v>
      </c>
    </row>
    <row r="274" customFormat="false" ht="14.15" hidden="false" customHeight="true" outlineLevel="0" collapsed="false">
      <c r="A274" s="15" t="s">
        <v>1637</v>
      </c>
      <c r="B274" s="9" t="str">
        <f aca="false">"Am Haiddamm "&amp;D274</f>
        <v>Am Haiddamm 5</v>
      </c>
      <c r="C274" s="9" t="str">
        <f aca="false">E274&amp;", "&amp;F274&amp;", "&amp;G274</f>
        <v>Höge, Hinr., Altenteiler</v>
      </c>
      <c r="D274" s="16" t="n">
        <v>5</v>
      </c>
      <c r="E274" s="9" t="s">
        <v>1636</v>
      </c>
      <c r="F274" s="9" t="s">
        <v>355</v>
      </c>
      <c r="G274" s="9" t="s">
        <v>2586</v>
      </c>
    </row>
    <row r="275" customFormat="false" ht="14.15" hidden="false" customHeight="true" outlineLevel="0" collapsed="false">
      <c r="A275" s="15" t="s">
        <v>2080</v>
      </c>
      <c r="B275" s="9" t="str">
        <f aca="false">"Oberneulander Landstraße "&amp;D275</f>
        <v>Oberneulander Landstraße 70</v>
      </c>
      <c r="C275" s="9" t="str">
        <f aca="false">E275&amp;", "&amp;F275&amp;", "&amp;G275&amp;", "&amp;H275</f>
        <v>Holler, J. H., Wwe., Landgut</v>
      </c>
      <c r="D275" s="16" t="n">
        <v>70</v>
      </c>
      <c r="E275" s="9" t="s">
        <v>2081</v>
      </c>
      <c r="F275" s="9" t="s">
        <v>570</v>
      </c>
      <c r="G275" s="9" t="s">
        <v>91</v>
      </c>
      <c r="H275" s="9" t="s">
        <v>151</v>
      </c>
    </row>
    <row r="276" customFormat="false" ht="14.15" hidden="false" customHeight="true" outlineLevel="0" collapsed="false">
      <c r="A276" s="15" t="s">
        <v>1192</v>
      </c>
      <c r="B276" s="9" t="str">
        <f aca="false">"Rockwinkeler Landstraße "&amp;D276</f>
        <v>Rockwinkeler Landstraße 33</v>
      </c>
      <c r="C276" s="9" t="str">
        <f aca="false">E276&amp;", "&amp;F276&amp;", "&amp;H276</f>
        <v>Holthaus, H. F. W., Landgut</v>
      </c>
      <c r="D276" s="16" t="n">
        <v>33</v>
      </c>
      <c r="E276" s="9" t="s">
        <v>1190</v>
      </c>
      <c r="F276" s="9" t="s">
        <v>2802</v>
      </c>
      <c r="H276" s="9" t="s">
        <v>151</v>
      </c>
    </row>
    <row r="277" customFormat="false" ht="14.15" hidden="false" customHeight="true" outlineLevel="0" collapsed="false">
      <c r="A277" s="15" t="s">
        <v>600</v>
      </c>
      <c r="B277" s="9" t="str">
        <f aca="false">"Oberneulander Landstraße "&amp;D277</f>
        <v>Oberneulander Landstraße 37</v>
      </c>
      <c r="C277" s="9" t="str">
        <f aca="false">E277&amp;", "&amp;F277&amp;", "&amp;G277&amp;", "&amp;H277</f>
        <v>Holthoff, Fr., Pastor, Kirche</v>
      </c>
      <c r="D277" s="16" t="n">
        <v>37</v>
      </c>
      <c r="E277" s="9" t="s">
        <v>597</v>
      </c>
      <c r="F277" s="9" t="s">
        <v>130</v>
      </c>
      <c r="G277" s="9" t="s">
        <v>2725</v>
      </c>
      <c r="H277" s="9" t="s">
        <v>587</v>
      </c>
    </row>
    <row r="278" customFormat="false" ht="14.15" hidden="false" customHeight="true" outlineLevel="0" collapsed="false">
      <c r="A278" s="15" t="s">
        <v>332</v>
      </c>
      <c r="B278" s="9" t="str">
        <f aca="false">"Oberneulander Landstraße "&amp;D278</f>
        <v>Oberneulander Landstraße 135</v>
      </c>
      <c r="C278" s="9" t="str">
        <f aca="false">E278&amp;", "&amp;F278&amp;", "&amp;G278</f>
        <v>Hornburg, Fr., Gärtner</v>
      </c>
      <c r="D278" s="16" t="n">
        <v>135</v>
      </c>
      <c r="E278" s="9" t="s">
        <v>330</v>
      </c>
      <c r="F278" s="9" t="s">
        <v>130</v>
      </c>
      <c r="G278" s="9" t="s">
        <v>236</v>
      </c>
    </row>
    <row r="279" customFormat="false" ht="14.15" hidden="false" customHeight="true" outlineLevel="0" collapsed="false">
      <c r="A279" s="15" t="s">
        <v>332</v>
      </c>
      <c r="B279" s="9" t="str">
        <f aca="false">"Oberneulander Landstraße "&amp;D279</f>
        <v>Oberneulander Landstraße 135</v>
      </c>
      <c r="C279" s="9" t="str">
        <f aca="false">E279&amp;", "&amp;F279&amp;", "&amp;G279</f>
        <v>Hornburg, H. W., Landmann</v>
      </c>
      <c r="D279" s="16" t="n">
        <v>135</v>
      </c>
      <c r="E279" s="9" t="s">
        <v>330</v>
      </c>
      <c r="F279" s="9" t="s">
        <v>2200</v>
      </c>
      <c r="G279" s="9" t="s">
        <v>164</v>
      </c>
    </row>
    <row r="280" customFormat="false" ht="14.15" hidden="false" customHeight="true" outlineLevel="0" collapsed="false">
      <c r="A280" s="15" t="s">
        <v>1836</v>
      </c>
      <c r="B280" s="9" t="str">
        <f aca="false">"Mühlenfeldstraße "&amp;D280</f>
        <v>Mühlenfeldstraße 51</v>
      </c>
      <c r="C280" s="9" t="str">
        <f aca="false">E280&amp;", "&amp;F280&amp;", "&amp;G280</f>
        <v>Hoyer, A., Weinküper</v>
      </c>
      <c r="D280" s="16" t="n">
        <v>51</v>
      </c>
      <c r="E280" s="9" t="s">
        <v>1699</v>
      </c>
      <c r="F280" s="9" t="s">
        <v>256</v>
      </c>
      <c r="G280" s="9" t="s">
        <v>2675</v>
      </c>
    </row>
    <row r="281" customFormat="false" ht="14.15" hidden="false" customHeight="true" outlineLevel="0" collapsed="false">
      <c r="A281" s="15" t="s">
        <v>2529</v>
      </c>
      <c r="B281" s="9" t="str">
        <f aca="false">"Oberneulander Chaussee "&amp;D281</f>
        <v>Oberneulander Chaussee 23</v>
      </c>
      <c r="C281" s="9" t="str">
        <f aca="false">E281&amp;", "&amp;F281&amp;", "&amp;G281</f>
        <v>Hoyer, Ferdin., Obergärtner</v>
      </c>
      <c r="D281" s="16" t="n">
        <v>23</v>
      </c>
      <c r="E281" s="9" t="s">
        <v>1699</v>
      </c>
      <c r="F281" s="9" t="s">
        <v>2700</v>
      </c>
      <c r="G281" s="9" t="s">
        <v>2701</v>
      </c>
    </row>
    <row r="282" customFormat="false" ht="14.15" hidden="false" customHeight="true" outlineLevel="0" collapsed="false">
      <c r="A282" s="15" t="s">
        <v>1824</v>
      </c>
      <c r="B282" s="9" t="str">
        <f aca="false">"Mühlenfeldstraße "&amp;D282</f>
        <v>Mühlenfeldstraße 57</v>
      </c>
      <c r="C282" s="9" t="str">
        <f aca="false">E282&amp;", "&amp;F282&amp;", "&amp;G282</f>
        <v>Hoyer, H., Handelsgärtner</v>
      </c>
      <c r="D282" s="16" t="n">
        <v>57</v>
      </c>
      <c r="E282" s="9" t="s">
        <v>1699</v>
      </c>
      <c r="F282" s="9" t="s">
        <v>109</v>
      </c>
      <c r="G282" s="9" t="s">
        <v>2677</v>
      </c>
    </row>
    <row r="283" customFormat="false" ht="14.15" hidden="false" customHeight="true" outlineLevel="0" collapsed="false">
      <c r="A283" s="15" t="s">
        <v>1788</v>
      </c>
      <c r="B283" s="9" t="str">
        <f aca="false">"Mühlenweg "&amp;D283</f>
        <v>Mühlenweg 13</v>
      </c>
      <c r="C283" s="9" t="str">
        <f aca="false">E283&amp;", "&amp;F283&amp;", "&amp;G283</f>
        <v>Hoyer, H., Parkaufseher</v>
      </c>
      <c r="D283" s="16" t="n">
        <v>13</v>
      </c>
      <c r="E283" s="9" t="s">
        <v>1699</v>
      </c>
      <c r="F283" s="9" t="s">
        <v>109</v>
      </c>
      <c r="G283" s="9" t="s">
        <v>1787</v>
      </c>
    </row>
    <row r="284" customFormat="false" ht="14.15" hidden="false" customHeight="true" outlineLevel="0" collapsed="false">
      <c r="A284" s="15" t="s">
        <v>2247</v>
      </c>
      <c r="B284" s="9" t="str">
        <f aca="false">"Oberneulander Chaussee "&amp;D284</f>
        <v>Oberneulander Chaussee 66</v>
      </c>
      <c r="C284" s="9" t="str">
        <f aca="false">E284&amp;", "&amp;F284&amp;", "&amp;G284</f>
        <v>Hoyer, Joh., Arbeiter</v>
      </c>
      <c r="D284" s="16" t="n">
        <v>66</v>
      </c>
      <c r="E284" s="9" t="s">
        <v>1699</v>
      </c>
      <c r="F284" s="9" t="s">
        <v>143</v>
      </c>
      <c r="G284" s="9" t="s">
        <v>94</v>
      </c>
    </row>
    <row r="285" customFormat="false" ht="14.15" hidden="false" customHeight="true" outlineLevel="0" collapsed="false">
      <c r="A285" s="15" t="s">
        <v>1700</v>
      </c>
      <c r="B285" s="9" t="str">
        <f aca="false">"Auf der Haide "&amp;D285</f>
        <v>Auf der Haide 38</v>
      </c>
      <c r="C285" s="9" t="str">
        <f aca="false">E285&amp;", "&amp;F285&amp;", "&amp;G285</f>
        <v>Hoyer, Joh., Schuhmacher</v>
      </c>
      <c r="D285" s="16" t="n">
        <v>38</v>
      </c>
      <c r="E285" s="9" t="s">
        <v>1699</v>
      </c>
      <c r="F285" s="9" t="s">
        <v>143</v>
      </c>
      <c r="G285" s="9" t="s">
        <v>532</v>
      </c>
    </row>
    <row r="286" customFormat="false" ht="14.15" hidden="false" customHeight="true" outlineLevel="0" collapsed="false">
      <c r="A286" s="15" t="s">
        <v>1836</v>
      </c>
      <c r="B286" s="9" t="str">
        <f aca="false">"Mühlenfeldstraße "&amp;D286</f>
        <v>Mühlenfeldstraße 51</v>
      </c>
      <c r="C286" s="9" t="str">
        <f aca="false">E286&amp;", "&amp;F286&amp;", "&amp;G286</f>
        <v>Hoyer, W., Hofmeier</v>
      </c>
      <c r="D286" s="16" t="n">
        <v>51</v>
      </c>
      <c r="E286" s="9" t="s">
        <v>1699</v>
      </c>
      <c r="F286" s="9" t="s">
        <v>559</v>
      </c>
      <c r="G286" s="9" t="s">
        <v>183</v>
      </c>
    </row>
    <row r="287" customFormat="false" ht="14.15" hidden="false" customHeight="true" outlineLevel="0" collapsed="false">
      <c r="A287" s="15" t="s">
        <v>1683</v>
      </c>
      <c r="B287" s="9" t="str">
        <f aca="false">"Auf der Haide "&amp;D287</f>
        <v>Auf der Haide 29</v>
      </c>
      <c r="C287" s="9" t="str">
        <f aca="false">E287&amp;", "&amp;F287&amp;", "&amp;G287</f>
        <v>Huchting, Berta, Privatiere</v>
      </c>
      <c r="D287" s="16" t="n">
        <v>29</v>
      </c>
      <c r="E287" s="9" t="s">
        <v>1681</v>
      </c>
      <c r="F287" s="9" t="s">
        <v>2653</v>
      </c>
      <c r="G287" s="9" t="s">
        <v>2654</v>
      </c>
    </row>
    <row r="288" customFormat="false" ht="14.15" hidden="false" customHeight="true" outlineLevel="0" collapsed="false">
      <c r="A288" s="15" t="s">
        <v>398</v>
      </c>
      <c r="B288" s="9" t="str">
        <f aca="false">"Oberneulander Landstraße "&amp;D288</f>
        <v>Oberneulander Landstraße 103</v>
      </c>
      <c r="C288" s="9" t="str">
        <f aca="false">E288&amp;", "&amp;F288&amp;", "&amp;G288</f>
        <v>Hüneke, C., Wwe.</v>
      </c>
      <c r="D288" s="16" t="n">
        <v>103</v>
      </c>
      <c r="E288" s="9" t="s">
        <v>396</v>
      </c>
      <c r="F288" s="9" t="s">
        <v>93</v>
      </c>
      <c r="G288" s="9" t="s">
        <v>91</v>
      </c>
    </row>
    <row r="289" customFormat="false" ht="14.15" hidden="false" customHeight="true" outlineLevel="0" collapsed="false">
      <c r="A289" s="15" t="s">
        <v>448</v>
      </c>
      <c r="B289" s="9" t="str">
        <f aca="false">"Oberneulander Landstraße "&amp;D289</f>
        <v>Oberneulander Landstraße 79</v>
      </c>
      <c r="C289" s="9" t="str">
        <f aca="false">E289&amp;", "&amp;F289&amp;", "&amp;G289</f>
        <v>Hüneke, D., Landmann</v>
      </c>
      <c r="D289" s="16" t="n">
        <v>79</v>
      </c>
      <c r="E289" s="9" t="s">
        <v>396</v>
      </c>
      <c r="F289" s="9" t="s">
        <v>263</v>
      </c>
      <c r="G289" s="9" t="s">
        <v>164</v>
      </c>
    </row>
    <row r="290" customFormat="false" ht="14.15" hidden="false" customHeight="true" outlineLevel="0" collapsed="false">
      <c r="A290" s="15" t="s">
        <v>398</v>
      </c>
      <c r="B290" s="9" t="str">
        <f aca="false">"Oberneulander Landstraße "&amp;D290</f>
        <v>Oberneulander Landstraße 103</v>
      </c>
      <c r="C290" s="9" t="str">
        <f aca="false">E290&amp;", "&amp;F290&amp;", "&amp;G290</f>
        <v>Hüneke, Hch., Postbote</v>
      </c>
      <c r="D290" s="16" t="n">
        <v>103</v>
      </c>
      <c r="E290" s="9" t="s">
        <v>396</v>
      </c>
      <c r="F290" s="9" t="s">
        <v>754</v>
      </c>
      <c r="G290" s="9" t="s">
        <v>2649</v>
      </c>
    </row>
    <row r="291" customFormat="false" ht="14.15" hidden="false" customHeight="true" outlineLevel="0" collapsed="false">
      <c r="A291" s="15" t="s">
        <v>398</v>
      </c>
      <c r="B291" s="9" t="str">
        <f aca="false">"Oberneulander Landstraße "&amp;D291</f>
        <v>Oberneulander Landstraße 103</v>
      </c>
      <c r="C291" s="9" t="str">
        <f aca="false">E291&amp;", "&amp;F291&amp;", "&amp;G291</f>
        <v>Hüneke, Joh., Landmann</v>
      </c>
      <c r="D291" s="16" t="n">
        <v>103</v>
      </c>
      <c r="E291" s="9" t="s">
        <v>396</v>
      </c>
      <c r="F291" s="9" t="s">
        <v>143</v>
      </c>
      <c r="G291" s="9" t="s">
        <v>164</v>
      </c>
    </row>
    <row r="292" customFormat="false" ht="14.15" hidden="false" customHeight="true" outlineLevel="0" collapsed="false">
      <c r="A292" s="15" t="s">
        <v>2160</v>
      </c>
      <c r="B292" s="9" t="str">
        <f aca="false">"Oberneulander Landstraße "&amp;D292</f>
        <v>Oberneulander Landstraße 130</v>
      </c>
      <c r="C292" s="9" t="str">
        <f aca="false">E292&amp;", "&amp;F292&amp;", "&amp;G292</f>
        <v>Hüsing, H., Arbeiter</v>
      </c>
      <c r="D292" s="16" t="n">
        <v>130</v>
      </c>
      <c r="E292" s="9" t="s">
        <v>2159</v>
      </c>
      <c r="F292" s="9" t="s">
        <v>109</v>
      </c>
      <c r="G292" s="9" t="s">
        <v>94</v>
      </c>
    </row>
    <row r="293" customFormat="false" ht="14.15" hidden="false" customHeight="true" outlineLevel="0" collapsed="false">
      <c r="A293" s="15" t="s">
        <v>2578</v>
      </c>
      <c r="B293" s="9" t="str">
        <f aca="false">"Achterdiek "&amp;D293</f>
        <v>Achterdiek 20</v>
      </c>
      <c r="C293" s="9" t="str">
        <f aca="false">E293&amp;", "&amp;F293&amp;", "&amp;G293</f>
        <v>Huxoll, Fr., Gärtner</v>
      </c>
      <c r="D293" s="16" t="n">
        <v>20</v>
      </c>
      <c r="E293" s="9" t="s">
        <v>2540</v>
      </c>
      <c r="F293" s="9" t="s">
        <v>130</v>
      </c>
      <c r="G293" s="9" t="s">
        <v>236</v>
      </c>
    </row>
    <row r="294" customFormat="false" ht="14.15" hidden="false" customHeight="true" outlineLevel="0" collapsed="false">
      <c r="A294" s="15" t="s">
        <v>2578</v>
      </c>
      <c r="B294" s="9" t="str">
        <f aca="false">"Achterdiek "&amp;D294</f>
        <v>Achterdiek 20</v>
      </c>
      <c r="C294" s="9" t="str">
        <f aca="false">E294&amp;", "&amp;F294&amp;", "&amp;G294</f>
        <v>Huxoll, J., Arbeiter</v>
      </c>
      <c r="D294" s="16" t="n">
        <v>20</v>
      </c>
      <c r="E294" s="9" t="s">
        <v>2540</v>
      </c>
      <c r="F294" s="9" t="s">
        <v>150</v>
      </c>
      <c r="G294" s="9" t="s">
        <v>94</v>
      </c>
    </row>
    <row r="295" customFormat="false" ht="14.15" hidden="false" customHeight="true" outlineLevel="0" collapsed="false">
      <c r="A295" s="15" t="s">
        <v>2578</v>
      </c>
      <c r="B295" s="9" t="str">
        <f aca="false">"Achterdiek "&amp;D295</f>
        <v>Achterdiek 20</v>
      </c>
      <c r="C295" s="9" t="str">
        <f aca="false">E295&amp;", "&amp;F295&amp;", "&amp;G295</f>
        <v>Huxoll, Joh., Zimmermann</v>
      </c>
      <c r="D295" s="16" t="n">
        <v>20</v>
      </c>
      <c r="E295" s="9" t="s">
        <v>2540</v>
      </c>
      <c r="F295" s="9" t="s">
        <v>143</v>
      </c>
      <c r="G295" s="9" t="s">
        <v>137</v>
      </c>
    </row>
    <row r="296" customFormat="false" ht="14.15" hidden="false" customHeight="true" outlineLevel="0" collapsed="false">
      <c r="A296" s="15" t="s">
        <v>2293</v>
      </c>
      <c r="B296" s="9" t="str">
        <f aca="false">"Oberneulander Chaussee "&amp;D296</f>
        <v>Oberneulander Chaussee 44</v>
      </c>
      <c r="C296" s="9" t="str">
        <f aca="false">E296&amp;", "&amp;F296&amp;", "&amp;G296</f>
        <v>Iden, Chr., Wwe.</v>
      </c>
      <c r="D296" s="16" t="n">
        <v>44</v>
      </c>
      <c r="E296" s="9" t="s">
        <v>2709</v>
      </c>
      <c r="F296" s="9" t="s">
        <v>242</v>
      </c>
      <c r="G296" s="9" t="s">
        <v>91</v>
      </c>
    </row>
    <row r="297" customFormat="false" ht="14.15" hidden="false" customHeight="true" outlineLevel="0" collapsed="false">
      <c r="A297" s="15" t="s">
        <v>1197</v>
      </c>
      <c r="B297" s="9" t="str">
        <f aca="false">"Rockwinkeler Landstraße "&amp;D297</f>
        <v>Rockwinkeler Landstraße 39</v>
      </c>
      <c r="C297" s="9" t="str">
        <f aca="false">E297&amp;", "&amp;H297</f>
        <v>Iken, Landgut</v>
      </c>
      <c r="D297" s="16" t="n">
        <v>39</v>
      </c>
      <c r="E297" s="9" t="s">
        <v>1196</v>
      </c>
      <c r="H297" s="9" t="s">
        <v>151</v>
      </c>
    </row>
    <row r="298" customFormat="false" ht="14.15" hidden="false" customHeight="true" outlineLevel="0" collapsed="false">
      <c r="A298" s="15" t="s">
        <v>369</v>
      </c>
      <c r="B298" s="9" t="str">
        <f aca="false">"Oberneulander Landstraße "&amp;D298</f>
        <v>Oberneulander Landstraße 123</v>
      </c>
      <c r="C298" s="9" t="str">
        <f aca="false">E298&amp;", "&amp;F298&amp;", "&amp;G298</f>
        <v>Ilsemann, Hinr., Landmann</v>
      </c>
      <c r="D298" s="16" t="n">
        <v>123</v>
      </c>
      <c r="E298" s="9" t="s">
        <v>249</v>
      </c>
      <c r="F298" s="9" t="s">
        <v>355</v>
      </c>
      <c r="G298" s="9" t="s">
        <v>164</v>
      </c>
      <c r="H298" s="9" t="s">
        <v>547</v>
      </c>
    </row>
    <row r="299" customFormat="false" ht="14.15" hidden="false" customHeight="true" outlineLevel="0" collapsed="false">
      <c r="A299" s="8"/>
      <c r="B299" s="15" t="s">
        <v>2593</v>
      </c>
      <c r="C299" s="9" t="str">
        <f aca="false">E299&amp;", "&amp;F299&amp;", "&amp;G299</f>
        <v>Jäger, W., Schneidermeister</v>
      </c>
      <c r="D299" s="16" t="n">
        <v>54</v>
      </c>
      <c r="E299" s="9" t="s">
        <v>733</v>
      </c>
      <c r="F299" s="9" t="s">
        <v>559</v>
      </c>
      <c r="G299" s="9" t="s">
        <v>1886</v>
      </c>
    </row>
    <row r="300" customFormat="false" ht="14.15" hidden="false" customHeight="true" outlineLevel="0" collapsed="false">
      <c r="A300" s="15" t="s">
        <v>2311</v>
      </c>
      <c r="B300" s="9" t="str">
        <f aca="false">"Apfelallee "&amp;D300</f>
        <v>Apfelallee 2</v>
      </c>
      <c r="C300" s="9" t="str">
        <f aca="false">E300&amp;", "&amp;F300&amp;", "&amp;G300</f>
        <v>Janssen, Th., Maler</v>
      </c>
      <c r="D300" s="16" t="n">
        <v>2</v>
      </c>
      <c r="E300" s="9" t="s">
        <v>2310</v>
      </c>
      <c r="F300" s="9" t="s">
        <v>957</v>
      </c>
      <c r="G300" s="9" t="s">
        <v>647</v>
      </c>
    </row>
    <row r="301" customFormat="false" ht="14.15" hidden="false" customHeight="true" outlineLevel="0" collapsed="false">
      <c r="A301" s="15" t="s">
        <v>2610</v>
      </c>
      <c r="B301" s="9" t="str">
        <f aca="false">"Am Rüten "&amp;D301</f>
        <v>Am Rüten 13</v>
      </c>
      <c r="C301" s="9" t="str">
        <f aca="false">E301&amp;", "&amp;F301&amp;", "&amp;G301</f>
        <v>Jeß, Joh., Gärtnergehülfe</v>
      </c>
      <c r="D301" s="16" t="n">
        <v>13</v>
      </c>
      <c r="E301" s="9" t="s">
        <v>2611</v>
      </c>
      <c r="F301" s="9" t="s">
        <v>143</v>
      </c>
      <c r="G301" s="9" t="s">
        <v>2580</v>
      </c>
    </row>
    <row r="302" customFormat="false" ht="14.15" hidden="false" customHeight="true" outlineLevel="0" collapsed="false">
      <c r="A302" s="15" t="s">
        <v>1704</v>
      </c>
      <c r="B302" s="9" t="str">
        <f aca="false">"Auf der Haide "&amp;D302</f>
        <v>Auf der Haide 40</v>
      </c>
      <c r="C302" s="9" t="str">
        <f aca="false">E302&amp;", "&amp;F302&amp;", "&amp;G302</f>
        <v>Junge, Chr., Maurer</v>
      </c>
      <c r="D302" s="16" t="n">
        <v>40</v>
      </c>
      <c r="E302" s="9" t="s">
        <v>576</v>
      </c>
      <c r="F302" s="9" t="s">
        <v>242</v>
      </c>
      <c r="G302" s="9" t="s">
        <v>727</v>
      </c>
    </row>
    <row r="303" customFormat="false" ht="14.15" hidden="false" customHeight="true" outlineLevel="0" collapsed="false">
      <c r="A303" s="15" t="s">
        <v>427</v>
      </c>
      <c r="B303" s="9" t="str">
        <f aca="false">"Oberneulander Landstraße "&amp;D303</f>
        <v>Oberneulander Landstraße 93</v>
      </c>
      <c r="C303" s="9" t="str">
        <f aca="false">E303&amp;", "&amp;F303</f>
        <v>Junge, D.</v>
      </c>
      <c r="D303" s="16" t="n">
        <v>93</v>
      </c>
      <c r="E303" s="9" t="s">
        <v>576</v>
      </c>
      <c r="F303" s="9" t="s">
        <v>263</v>
      </c>
    </row>
    <row r="304" customFormat="false" ht="14.15" hidden="false" customHeight="true" outlineLevel="0" collapsed="false">
      <c r="A304" s="15" t="s">
        <v>1987</v>
      </c>
      <c r="B304" s="9" t="str">
        <f aca="false">"Rockwinkeler Chaussee "&amp;D304</f>
        <v>Rockwinkeler Chaussee 20</v>
      </c>
      <c r="C304" s="9" t="str">
        <f aca="false">E304&amp;", "&amp;F304&amp;", "&amp;G304</f>
        <v>Junge, Fr., Handlungsgehülfe</v>
      </c>
      <c r="D304" s="16" t="n">
        <v>20</v>
      </c>
      <c r="E304" s="9" t="s">
        <v>576</v>
      </c>
      <c r="F304" s="9" t="s">
        <v>130</v>
      </c>
      <c r="G304" s="9" t="s">
        <v>2688</v>
      </c>
    </row>
    <row r="305" customFormat="false" ht="14.15" hidden="false" customHeight="true" outlineLevel="0" collapsed="false">
      <c r="A305" s="15" t="s">
        <v>1542</v>
      </c>
      <c r="B305" s="9" t="str">
        <f aca="false">"Am Hodenberger Deich "&amp;D305</f>
        <v>Am Hodenberger Deich 27</v>
      </c>
      <c r="C305" s="9" t="str">
        <f aca="false">E305&amp;", "&amp;F305&amp;", "&amp;G305</f>
        <v>Junge, Gg., Tischler</v>
      </c>
      <c r="D305" s="16" t="n">
        <v>27</v>
      </c>
      <c r="E305" s="9" t="s">
        <v>576</v>
      </c>
      <c r="F305" s="9" t="s">
        <v>2595</v>
      </c>
      <c r="G305" s="9" t="s">
        <v>835</v>
      </c>
    </row>
    <row r="306" customFormat="false" ht="14.15" hidden="false" customHeight="true" outlineLevel="0" collapsed="false">
      <c r="A306" s="15" t="s">
        <v>777</v>
      </c>
      <c r="B306" s="9" t="str">
        <f aca="false">"Am Hodenberger Deich "&amp;D306</f>
        <v>Am Hodenberger Deich 34</v>
      </c>
      <c r="C306" s="9" t="str">
        <f aca="false">E306&amp;", "&amp;F306&amp;", "&amp;G306&amp;", ("&amp;H306&amp;")"</f>
        <v>Junge, H. C., Landwirt, (Standesamt)</v>
      </c>
      <c r="D306" s="16" t="n">
        <v>34</v>
      </c>
      <c r="E306" s="9" t="s">
        <v>576</v>
      </c>
      <c r="F306" s="9" t="s">
        <v>1252</v>
      </c>
      <c r="G306" s="9" t="s">
        <v>124</v>
      </c>
      <c r="H306" s="9" t="s">
        <v>2597</v>
      </c>
    </row>
    <row r="307" customFormat="false" ht="14.15" hidden="false" customHeight="true" outlineLevel="0" collapsed="false">
      <c r="A307" s="15" t="s">
        <v>792</v>
      </c>
      <c r="B307" s="9" t="str">
        <f aca="false">"Am Hodenberger Deich "&amp;D307</f>
        <v>Am Hodenberger Deich 42</v>
      </c>
      <c r="C307" s="9" t="str">
        <f aca="false">E307&amp;", "&amp;F307&amp;", "&amp;G307</f>
        <v>Junge, Hch., Arbeiter</v>
      </c>
      <c r="D307" s="16" t="n">
        <v>42</v>
      </c>
      <c r="E307" s="9" t="s">
        <v>576</v>
      </c>
      <c r="F307" s="9" t="s">
        <v>754</v>
      </c>
      <c r="G307" s="9" t="s">
        <v>94</v>
      </c>
    </row>
    <row r="308" customFormat="false" ht="14.15" hidden="false" customHeight="true" outlineLevel="0" collapsed="false">
      <c r="A308" s="15" t="s">
        <v>1808</v>
      </c>
      <c r="B308" s="9" t="str">
        <f aca="false">"Auf der Haide "&amp;D308</f>
        <v>Auf der Haide 52</v>
      </c>
      <c r="C308" s="9" t="str">
        <f aca="false">E308&amp;", "&amp;F308&amp;", "&amp;G308</f>
        <v>Junge, Hch., Maurermeister</v>
      </c>
      <c r="D308" s="16" t="n">
        <v>52</v>
      </c>
      <c r="E308" s="9" t="s">
        <v>576</v>
      </c>
      <c r="F308" s="9" t="s">
        <v>754</v>
      </c>
      <c r="G308" s="9" t="s">
        <v>361</v>
      </c>
    </row>
    <row r="309" customFormat="false" ht="14.15" hidden="false" customHeight="true" outlineLevel="0" collapsed="false">
      <c r="A309" s="15" t="s">
        <v>1905</v>
      </c>
      <c r="B309" s="9" t="str">
        <f aca="false">"Mühlenfeldstraße "&amp;D309</f>
        <v>Mühlenfeldstraße 11</v>
      </c>
      <c r="C309" s="9" t="str">
        <f aca="false">E309&amp;", "&amp;F309&amp;", "&amp;G309</f>
        <v>Junge, Herm., Schuhmacher</v>
      </c>
      <c r="D309" s="16" t="n">
        <v>11</v>
      </c>
      <c r="E309" s="9" t="s">
        <v>576</v>
      </c>
      <c r="F309" s="9" t="s">
        <v>409</v>
      </c>
      <c r="G309" s="9" t="s">
        <v>532</v>
      </c>
    </row>
    <row r="310" customFormat="false" ht="14.15" hidden="false" customHeight="true" outlineLevel="0" collapsed="false">
      <c r="A310" s="15" t="s">
        <v>1808</v>
      </c>
      <c r="B310" s="9" t="str">
        <f aca="false">"Auf der Haide "&amp;D310</f>
        <v>Auf der Haide 52</v>
      </c>
      <c r="C310" s="9" t="str">
        <f aca="false">E310&amp;", "&amp;F310&amp;", "&amp;G310</f>
        <v>Junge, Hinr., Maurermeister</v>
      </c>
      <c r="D310" s="16" t="n">
        <v>52</v>
      </c>
      <c r="E310" s="9" t="s">
        <v>576</v>
      </c>
      <c r="F310" s="9" t="s">
        <v>355</v>
      </c>
      <c r="G310" s="9" t="s">
        <v>361</v>
      </c>
    </row>
    <row r="311" customFormat="false" ht="14.15" hidden="false" customHeight="true" outlineLevel="0" collapsed="false">
      <c r="A311" s="15" t="s">
        <v>577</v>
      </c>
      <c r="B311" s="9" t="str">
        <f aca="false">"Oberneulander Landstraße "&amp;D311</f>
        <v>Oberneulander Landstraße 47</v>
      </c>
      <c r="C311" s="9" t="str">
        <f aca="false">E311&amp;", "&amp;F311&amp;", "&amp;G311</f>
        <v>Junge, Joh., Wwe.</v>
      </c>
      <c r="D311" s="16" t="n">
        <v>47</v>
      </c>
      <c r="E311" s="9" t="s">
        <v>576</v>
      </c>
      <c r="F311" s="9" t="s">
        <v>143</v>
      </c>
      <c r="G311" s="9" t="s">
        <v>91</v>
      </c>
    </row>
    <row r="312" customFormat="false" ht="14.15" hidden="false" customHeight="true" outlineLevel="0" collapsed="false">
      <c r="A312" s="15" t="s">
        <v>1717</v>
      </c>
      <c r="B312" s="9" t="str">
        <f aca="false">"Auf der Haide "&amp;D312</f>
        <v>Auf der Haide 37</v>
      </c>
      <c r="C312" s="9" t="str">
        <f aca="false">E312&amp;", "&amp;F312&amp;", "&amp;G312</f>
        <v>Junge, Lür, Landmann</v>
      </c>
      <c r="D312" s="16" t="n">
        <v>37</v>
      </c>
      <c r="E312" s="9" t="s">
        <v>576</v>
      </c>
      <c r="F312" s="9" t="s">
        <v>145</v>
      </c>
      <c r="G312" s="9" t="s">
        <v>164</v>
      </c>
    </row>
    <row r="313" customFormat="false" ht="14.15" hidden="false" customHeight="true" outlineLevel="0" collapsed="false">
      <c r="A313" s="15" t="s">
        <v>293</v>
      </c>
      <c r="B313" s="9" t="str">
        <f aca="false">"Oberneulander Landstraße "&amp;D313</f>
        <v>Oberneulander Landstraße 147</v>
      </c>
      <c r="C313" s="9" t="str">
        <f aca="false">E313&amp;", "&amp;F313&amp;", "&amp;G313</f>
        <v>Jürgens, Gg., Wwe.</v>
      </c>
      <c r="D313" s="16" t="n">
        <v>147</v>
      </c>
      <c r="E313" s="9" t="s">
        <v>291</v>
      </c>
      <c r="F313" s="9" t="s">
        <v>2595</v>
      </c>
      <c r="G313" s="9" t="s">
        <v>91</v>
      </c>
    </row>
    <row r="314" customFormat="false" ht="14.15" hidden="false" customHeight="true" outlineLevel="0" collapsed="false">
      <c r="A314" s="15" t="s">
        <v>293</v>
      </c>
      <c r="B314" s="9" t="str">
        <f aca="false">"Oberneulander Landstraße "&amp;D314</f>
        <v>Oberneulander Landstraße 147</v>
      </c>
      <c r="C314" s="9" t="str">
        <f aca="false">E314&amp;", "&amp;F314&amp;", "&amp;G314</f>
        <v>Jürgens, Gg. Hch., Landmann</v>
      </c>
      <c r="D314" s="16" t="n">
        <v>147</v>
      </c>
      <c r="E314" s="9" t="s">
        <v>291</v>
      </c>
      <c r="F314" s="9" t="s">
        <v>2749</v>
      </c>
      <c r="G314" s="9" t="s">
        <v>164</v>
      </c>
    </row>
    <row r="315" customFormat="false" ht="14.15" hidden="false" customHeight="true" outlineLevel="0" collapsed="false">
      <c r="A315" s="15" t="s">
        <v>299</v>
      </c>
      <c r="B315" s="9" t="str">
        <f aca="false">"Oberneulander Landstraße "&amp;D315</f>
        <v>Oberneulander Landstraße 149</v>
      </c>
      <c r="C315" s="9" t="str">
        <f aca="false">E315&amp;", "&amp;F315&amp;", "&amp;G315</f>
        <v>Jürgens, Hinr., Wirt</v>
      </c>
      <c r="D315" s="16" t="n">
        <v>149</v>
      </c>
      <c r="E315" s="9" t="s">
        <v>291</v>
      </c>
      <c r="F315" s="9" t="s">
        <v>355</v>
      </c>
      <c r="G315" s="9" t="s">
        <v>217</v>
      </c>
    </row>
    <row r="316" customFormat="false" ht="14.15" hidden="false" customHeight="true" outlineLevel="0" collapsed="false">
      <c r="A316" s="15" t="s">
        <v>1610</v>
      </c>
      <c r="B316" s="9" t="str">
        <f aca="false">"Am Haiddamm "&amp;D316</f>
        <v>Am Haiddamm 4</v>
      </c>
      <c r="C316" s="9" t="str">
        <f aca="false">E316&amp;", "&amp;F316&amp;", "&amp;G316</f>
        <v>Jürgens, Joh., Landmann</v>
      </c>
      <c r="D316" s="16" t="n">
        <v>4</v>
      </c>
      <c r="E316" s="9" t="s">
        <v>291</v>
      </c>
      <c r="F316" s="9" t="s">
        <v>143</v>
      </c>
      <c r="G316" s="9" t="s">
        <v>164</v>
      </c>
    </row>
    <row r="317" customFormat="false" ht="14.15" hidden="false" customHeight="true" outlineLevel="0" collapsed="false">
      <c r="A317" s="15" t="s">
        <v>1500</v>
      </c>
      <c r="B317" s="9" t="str">
        <f aca="false">"Am Haiddamm "&amp;D317</f>
        <v>Am Haiddamm 45</v>
      </c>
      <c r="C317" s="9" t="str">
        <f aca="false">E317&amp;", "&amp;F317&amp;", "&amp;G317&amp;", "&amp;H317</f>
        <v>Kaars, B., Wwe., Landwirtschaft</v>
      </c>
      <c r="D317" s="16" t="n">
        <v>45</v>
      </c>
      <c r="E317" s="9" t="s">
        <v>375</v>
      </c>
      <c r="F317" s="9" t="s">
        <v>2584</v>
      </c>
      <c r="G317" s="9" t="s">
        <v>91</v>
      </c>
      <c r="H317" s="9" t="s">
        <v>2591</v>
      </c>
    </row>
    <row r="318" customFormat="false" ht="14.15" hidden="false" customHeight="true" outlineLevel="0" collapsed="false">
      <c r="A318" s="15" t="s">
        <v>374</v>
      </c>
      <c r="B318" s="9" t="str">
        <f aca="false">"Oberneulander Landstraße "&amp;D318</f>
        <v>Oberneulander Landstraße 119</v>
      </c>
      <c r="C318" s="9" t="str">
        <f aca="false">E318&amp;", "&amp;F318&amp;", "&amp;G318</f>
        <v>Kaars, Berend, Zimmermann</v>
      </c>
      <c r="D318" s="16" t="n">
        <v>119</v>
      </c>
      <c r="E318" s="9" t="s">
        <v>375</v>
      </c>
      <c r="F318" s="9" t="s">
        <v>786</v>
      </c>
      <c r="G318" s="9" t="s">
        <v>137</v>
      </c>
    </row>
    <row r="319" customFormat="false" ht="14.15" hidden="false" customHeight="true" outlineLevel="0" collapsed="false">
      <c r="A319" s="15" t="s">
        <v>1500</v>
      </c>
      <c r="B319" s="9" t="str">
        <f aca="false">"Am Haiddamm "&amp;D319</f>
        <v>Am Haiddamm 45</v>
      </c>
      <c r="C319" s="9" t="str">
        <f aca="false">E319&amp;", "&amp;F319&amp;", "&amp;G319</f>
        <v>Kaars, Chr., Landmann</v>
      </c>
      <c r="D319" s="16" t="n">
        <v>45</v>
      </c>
      <c r="E319" s="9" t="s">
        <v>375</v>
      </c>
      <c r="F319" s="9" t="s">
        <v>242</v>
      </c>
      <c r="G319" s="9" t="s">
        <v>164</v>
      </c>
    </row>
    <row r="320" customFormat="false" ht="14.15" hidden="false" customHeight="true" outlineLevel="0" collapsed="false">
      <c r="A320" s="15" t="s">
        <v>1676</v>
      </c>
      <c r="B320" s="9" t="str">
        <f aca="false">"Mühlenfeldstraße "&amp;D320</f>
        <v>Mühlenfeldstraße 69</v>
      </c>
      <c r="C320" s="9" t="str">
        <f aca="false">E320&amp;", "&amp;F320&amp;", "&amp;G320</f>
        <v>Kaars, Joh., Handlungsgehülfe</v>
      </c>
      <c r="D320" s="16" t="n">
        <v>69</v>
      </c>
      <c r="E320" s="9" t="s">
        <v>375</v>
      </c>
      <c r="F320" s="9" t="s">
        <v>143</v>
      </c>
      <c r="G320" s="9" t="s">
        <v>2688</v>
      </c>
    </row>
    <row r="321" customFormat="false" ht="14.15" hidden="false" customHeight="true" outlineLevel="0" collapsed="false">
      <c r="A321" s="15" t="s">
        <v>1676</v>
      </c>
      <c r="B321" s="9" t="str">
        <f aca="false">"Mühlenfeldstraße "&amp;D321</f>
        <v>Mühlenfeldstraße 69</v>
      </c>
      <c r="C321" s="9" t="str">
        <f aca="false">E321&amp;", "&amp;F321&amp;", "&amp;G321</f>
        <v>Kaars, Joh., Tischlermeister</v>
      </c>
      <c r="D321" s="16" t="n">
        <v>69</v>
      </c>
      <c r="E321" s="9" t="s">
        <v>375</v>
      </c>
      <c r="F321" s="9" t="s">
        <v>143</v>
      </c>
      <c r="G321" s="9" t="s">
        <v>1075</v>
      </c>
    </row>
    <row r="322" customFormat="false" ht="14.15" hidden="false" customHeight="true" outlineLevel="0" collapsed="false">
      <c r="A322" s="15" t="s">
        <v>2238</v>
      </c>
      <c r="B322" s="9" t="str">
        <f aca="false">"Oberneulander Chaussee "&amp;D322</f>
        <v>Oberneulander Chaussee 72</v>
      </c>
      <c r="C322" s="9" t="str">
        <f aca="false">E322&amp;", "&amp;F322&amp;", "&amp;G322</f>
        <v>Kaars, Wilh., Schmiedemeister</v>
      </c>
      <c r="D322" s="16" t="n">
        <v>72</v>
      </c>
      <c r="E322" s="9" t="s">
        <v>375</v>
      </c>
      <c r="F322" s="9" t="s">
        <v>216</v>
      </c>
      <c r="G322" s="9" t="s">
        <v>658</v>
      </c>
    </row>
    <row r="323" customFormat="false" ht="14.15" hidden="false" customHeight="true" outlineLevel="0" collapsed="false">
      <c r="A323" s="15" t="s">
        <v>2234</v>
      </c>
      <c r="B323" s="9" t="str">
        <f aca="false">"Oberneulander Landstraße "&amp;D323</f>
        <v>Oberneulander Landstraße 182</v>
      </c>
      <c r="C323" s="9" t="str">
        <f aca="false">E323&amp;", "&amp;F323&amp;", "&amp;G323</f>
        <v>Kaemena, G., Arbeiter</v>
      </c>
      <c r="D323" s="16" t="n">
        <v>182</v>
      </c>
      <c r="E323" s="9" t="s">
        <v>122</v>
      </c>
      <c r="F323" s="9" t="s">
        <v>197</v>
      </c>
      <c r="G323" s="9" t="s">
        <v>94</v>
      </c>
    </row>
    <row r="324" customFormat="false" ht="14.15" hidden="false" customHeight="true" outlineLevel="0" collapsed="false">
      <c r="A324" s="15" t="s">
        <v>125</v>
      </c>
      <c r="B324" s="9" t="str">
        <f aca="false">"Oberneulander Landstraße "&amp;D324</f>
        <v>Oberneulander Landstraße 208</v>
      </c>
      <c r="C324" s="9" t="str">
        <f aca="false">E324&amp;", "&amp;F324&amp;", "&amp;G324</f>
        <v>Kaemena, Gerh., Landmann</v>
      </c>
      <c r="D324" s="16" t="n">
        <v>208</v>
      </c>
      <c r="E324" s="9" t="s">
        <v>122</v>
      </c>
      <c r="F324" s="9" t="s">
        <v>123</v>
      </c>
      <c r="G324" s="9" t="s">
        <v>164</v>
      </c>
    </row>
    <row r="325" customFormat="false" ht="14.15" hidden="false" customHeight="true" outlineLevel="0" collapsed="false">
      <c r="A325" s="15" t="s">
        <v>125</v>
      </c>
      <c r="B325" s="9" t="str">
        <f aca="false">"Oberneulander Landstraße "&amp;D325</f>
        <v>Oberneulander Landstraße 208</v>
      </c>
      <c r="C325" s="9" t="str">
        <f aca="false">E325&amp;", "&amp;F325&amp;", "&amp;G325</f>
        <v>Kaemena, Herm., Arbeiter</v>
      </c>
      <c r="D325" s="16" t="n">
        <v>208</v>
      </c>
      <c r="E325" s="9" t="s">
        <v>122</v>
      </c>
      <c r="F325" s="9" t="s">
        <v>409</v>
      </c>
      <c r="G325" s="9" t="s">
        <v>94</v>
      </c>
    </row>
    <row r="326" customFormat="false" ht="14.15" hidden="false" customHeight="true" outlineLevel="0" collapsed="false">
      <c r="A326" s="15" t="s">
        <v>190</v>
      </c>
      <c r="B326" s="9" t="str">
        <f aca="false">"Oberneulander Landstraße "&amp;D326</f>
        <v>Oberneulander Landstraße 193</v>
      </c>
      <c r="C326" s="9" t="str">
        <f aca="false">E326&amp;", "&amp;F326&amp;", "&amp;G326</f>
        <v>Kaemena, Hinr., Landmann</v>
      </c>
      <c r="D326" s="16" t="n">
        <v>193</v>
      </c>
      <c r="E326" s="9" t="s">
        <v>122</v>
      </c>
      <c r="F326" s="9" t="s">
        <v>355</v>
      </c>
      <c r="G326" s="9" t="s">
        <v>164</v>
      </c>
    </row>
    <row r="327" customFormat="false" ht="14.15" hidden="false" customHeight="true" outlineLevel="0" collapsed="false">
      <c r="A327" s="15" t="s">
        <v>2234</v>
      </c>
      <c r="B327" s="9" t="str">
        <f aca="false">"Oberneulander Landstraße "&amp;D327</f>
        <v>Oberneulander Landstraße 182</v>
      </c>
      <c r="C327" s="9" t="str">
        <f aca="false">E327&amp;", "&amp;F327&amp;", "&amp;G327</f>
        <v>Kaemena, J., Wwe.</v>
      </c>
      <c r="D327" s="16" t="n">
        <v>182</v>
      </c>
      <c r="E327" s="9" t="s">
        <v>122</v>
      </c>
      <c r="F327" s="9" t="s">
        <v>150</v>
      </c>
      <c r="G327" s="9" t="s">
        <v>91</v>
      </c>
    </row>
    <row r="328" customFormat="false" ht="14.15" hidden="false" customHeight="true" outlineLevel="0" collapsed="false">
      <c r="A328" s="15" t="s">
        <v>1367</v>
      </c>
      <c r="B328" s="9" t="str">
        <f aca="false">"Rockwinkeler Landstraße "&amp;D328</f>
        <v>Rockwinkeler Landstraße 153</v>
      </c>
      <c r="C328" s="9" t="str">
        <f aca="false">E328&amp;", "&amp;F328&amp;", "&amp;G328</f>
        <v>Kaemena, J., Wwe.</v>
      </c>
      <c r="D328" s="16" t="n">
        <v>153</v>
      </c>
      <c r="E328" s="9" t="s">
        <v>122</v>
      </c>
      <c r="F328" s="9" t="s">
        <v>150</v>
      </c>
      <c r="G328" s="9" t="s">
        <v>91</v>
      </c>
    </row>
    <row r="329" customFormat="false" ht="14.15" hidden="false" customHeight="true" outlineLevel="0" collapsed="false">
      <c r="A329" s="15" t="s">
        <v>125</v>
      </c>
      <c r="B329" s="9" t="str">
        <f aca="false">"Oberneulander Landstraße "&amp;D329</f>
        <v>Oberneulander Landstraße 208</v>
      </c>
      <c r="C329" s="9" t="str">
        <f aca="false">E329&amp;", "&amp;F329&amp;", "&amp;G329</f>
        <v>Kaemena, J. G., Tischler</v>
      </c>
      <c r="D329" s="16" t="n">
        <v>208</v>
      </c>
      <c r="E329" s="9" t="s">
        <v>122</v>
      </c>
      <c r="F329" s="9" t="s">
        <v>2758</v>
      </c>
      <c r="G329" s="9" t="s">
        <v>835</v>
      </c>
    </row>
    <row r="330" customFormat="false" ht="14.15" hidden="false" customHeight="true" outlineLevel="0" collapsed="false">
      <c r="A330" s="15" t="s">
        <v>2042</v>
      </c>
      <c r="B330" s="9" t="str">
        <f aca="false">"Rockwinkeler Chaussee "&amp;D330</f>
        <v>Rockwinkeler Chaussee 15</v>
      </c>
      <c r="C330" s="9" t="s">
        <v>228</v>
      </c>
      <c r="D330" s="16" t="n">
        <v>15</v>
      </c>
      <c r="E330" s="9" t="s">
        <v>122</v>
      </c>
      <c r="F330" s="9" t="s">
        <v>143</v>
      </c>
      <c r="G330" s="9" t="s">
        <v>91</v>
      </c>
      <c r="H330" s="9" t="s">
        <v>1111</v>
      </c>
    </row>
    <row r="331" customFormat="false" ht="14.15" hidden="false" customHeight="true" outlineLevel="0" collapsed="false">
      <c r="A331" s="15" t="s">
        <v>1367</v>
      </c>
      <c r="B331" s="9" t="str">
        <f aca="false">"Rockwinkeler Landstraße "&amp;D331</f>
        <v>Rockwinkeler Landstraße 153</v>
      </c>
      <c r="C331" s="9" t="str">
        <f aca="false">E331&amp;", "&amp;F331&amp;", "&amp;G331</f>
        <v>Kaemena, W., Landwirt</v>
      </c>
      <c r="D331" s="16" t="n">
        <v>153</v>
      </c>
      <c r="E331" s="9" t="s">
        <v>122</v>
      </c>
      <c r="F331" s="9" t="s">
        <v>559</v>
      </c>
      <c r="G331" s="9" t="s">
        <v>124</v>
      </c>
    </row>
    <row r="332" customFormat="false" ht="14.15" hidden="false" customHeight="true" outlineLevel="0" collapsed="false">
      <c r="A332" s="15" t="s">
        <v>1247</v>
      </c>
      <c r="B332" s="9" t="str">
        <f aca="false">"Rockwinkeler Landstraße "&amp;D332</f>
        <v>Rockwinkeler Landstraße 53</v>
      </c>
      <c r="C332" s="9" t="str">
        <f aca="false">E332&amp;", "&amp;F332&amp;", "&amp;G332</f>
        <v>Kämena, Gg., Landmann</v>
      </c>
      <c r="D332" s="16" t="n">
        <v>53</v>
      </c>
      <c r="E332" s="9" t="s">
        <v>188</v>
      </c>
      <c r="F332" s="9" t="s">
        <v>2595</v>
      </c>
      <c r="G332" s="9" t="s">
        <v>164</v>
      </c>
    </row>
    <row r="333" customFormat="false" ht="14.15" hidden="false" customHeight="true" outlineLevel="0" collapsed="false">
      <c r="A333" s="15" t="s">
        <v>969</v>
      </c>
      <c r="B333" s="9" t="str">
        <f aca="false">"Rockwinkeler Chaussee "&amp;D333</f>
        <v>Rockwinkeler Chaussee 122</v>
      </c>
      <c r="C333" s="9" t="str">
        <f aca="false">E333&amp;", "&amp;F333&amp;", "&amp;G333</f>
        <v>Kämena, H., Wwe.</v>
      </c>
      <c r="D333" s="16" t="n">
        <v>122</v>
      </c>
      <c r="E333" s="9" t="s">
        <v>188</v>
      </c>
      <c r="F333" s="9" t="s">
        <v>109</v>
      </c>
      <c r="G333" s="9" t="s">
        <v>91</v>
      </c>
    </row>
    <row r="334" customFormat="false" ht="14.15" hidden="false" customHeight="true" outlineLevel="0" collapsed="false">
      <c r="A334" s="15" t="s">
        <v>287</v>
      </c>
      <c r="B334" s="9" t="str">
        <f aca="false">"Oberneulander Landstraße "&amp;D334</f>
        <v>Oberneulander Landstraße 153</v>
      </c>
      <c r="C334" s="9" t="str">
        <f aca="false">E334&amp;", "&amp;F334&amp;", "&amp;G334</f>
        <v>Kasten, Chr., Hofmeier</v>
      </c>
      <c r="D334" s="16" t="n">
        <v>153</v>
      </c>
      <c r="E334" s="9" t="s">
        <v>286</v>
      </c>
      <c r="F334" s="9" t="s">
        <v>242</v>
      </c>
      <c r="G334" s="9" t="s">
        <v>183</v>
      </c>
    </row>
    <row r="335" customFormat="false" ht="14.15" hidden="false" customHeight="true" outlineLevel="0" collapsed="false">
      <c r="A335" s="15" t="s">
        <v>1036</v>
      </c>
      <c r="B335" s="9" t="str">
        <f aca="false">"Rockwinkeler Chaussee "&amp;D335</f>
        <v>Rockwinkeler Chaussee 96</v>
      </c>
      <c r="C335" s="9" t="str">
        <f aca="false">E335&amp;", "&amp;F335&amp;", "&amp;G335</f>
        <v>Keitzel, Carl, Gemüsehändler</v>
      </c>
      <c r="D335" s="16" t="n">
        <v>96</v>
      </c>
      <c r="E335" s="9" t="s">
        <v>2781</v>
      </c>
      <c r="F335" s="9" t="s">
        <v>235</v>
      </c>
      <c r="G335" s="9" t="s">
        <v>2782</v>
      </c>
    </row>
    <row r="336" customFormat="false" ht="14.15" hidden="false" customHeight="true" outlineLevel="0" collapsed="false">
      <c r="A336" s="15" t="s">
        <v>251</v>
      </c>
      <c r="B336" s="9" t="str">
        <f aca="false">"Oberneulander Landstraße "&amp;D336</f>
        <v>Oberneulander Landstraße 165</v>
      </c>
      <c r="C336" s="9" t="str">
        <f aca="false">E336&amp;", "&amp;F336&amp;", "&amp;G336</f>
        <v>Kelle, Hch., Tischler</v>
      </c>
      <c r="D336" s="16" t="n">
        <v>165</v>
      </c>
      <c r="E336" s="9" t="s">
        <v>2750</v>
      </c>
      <c r="F336" s="9" t="s">
        <v>754</v>
      </c>
      <c r="G336" s="9" t="s">
        <v>835</v>
      </c>
    </row>
    <row r="337" customFormat="false" ht="14.15" hidden="false" customHeight="true" outlineLevel="0" collapsed="false">
      <c r="A337" s="15" t="s">
        <v>1427</v>
      </c>
      <c r="B337" s="9" t="str">
        <f aca="false">"Rockwinkeler Landstraße "&amp;D337</f>
        <v>Rockwinkeler Landstraße 110</v>
      </c>
      <c r="C337" s="9" t="str">
        <f aca="false">E337&amp;", "&amp;F337&amp;", "&amp;G337</f>
        <v>Kellermann, A., Kochfräulein</v>
      </c>
      <c r="D337" s="16" t="n">
        <v>110</v>
      </c>
      <c r="E337" s="9" t="s">
        <v>2827</v>
      </c>
      <c r="F337" s="9" t="s">
        <v>256</v>
      </c>
      <c r="G337" s="9" t="s">
        <v>2828</v>
      </c>
    </row>
    <row r="338" customFormat="false" ht="14.15" hidden="false" customHeight="true" outlineLevel="0" collapsed="false">
      <c r="A338" s="15" t="s">
        <v>1788</v>
      </c>
      <c r="B338" s="9" t="str">
        <f aca="false">"Mühlenweg "&amp;D338</f>
        <v>Mühlenweg 13</v>
      </c>
      <c r="C338" s="9" t="str">
        <f aca="false">E338&amp;", "&amp;F338&amp;", "&amp;G338</f>
        <v>Kiekhöfer, W., Koch</v>
      </c>
      <c r="D338" s="16" t="n">
        <v>13</v>
      </c>
      <c r="E338" s="9" t="s">
        <v>1789</v>
      </c>
      <c r="F338" s="9" t="s">
        <v>559</v>
      </c>
      <c r="G338" s="9" t="s">
        <v>1476</v>
      </c>
    </row>
    <row r="339" customFormat="false" ht="14.15" hidden="false" customHeight="true" outlineLevel="0" collapsed="false">
      <c r="A339" s="15" t="s">
        <v>2370</v>
      </c>
      <c r="B339" s="9" t="str">
        <f aca="false">"Apfelallee "&amp;D339</f>
        <v>Apfelallee 30</v>
      </c>
      <c r="C339" s="9" t="str">
        <f aca="false">E339</f>
        <v>Kindererholungsheim Holtheim</v>
      </c>
      <c r="D339" s="16" t="n">
        <v>30</v>
      </c>
      <c r="E339" s="9" t="s">
        <v>2634</v>
      </c>
    </row>
    <row r="340" customFormat="false" ht="14.15" hidden="false" customHeight="true" outlineLevel="0" collapsed="false">
      <c r="A340" s="15" t="s">
        <v>1966</v>
      </c>
      <c r="B340" s="9" t="str">
        <f aca="false">"Rockwinkeler Chaussee "&amp;D340</f>
        <v>Rockwinkeler Chaussee 11</v>
      </c>
      <c r="C340" s="9" t="str">
        <f aca="false">E340&amp;", "&amp;F340&amp;", "&amp;G340</f>
        <v>Klarmann, Joh., Arbeiter</v>
      </c>
      <c r="D340" s="16" t="n">
        <v>11</v>
      </c>
      <c r="E340" s="9" t="s">
        <v>1965</v>
      </c>
      <c r="F340" s="9" t="s">
        <v>143</v>
      </c>
      <c r="G340" s="9" t="s">
        <v>94</v>
      </c>
    </row>
    <row r="341" customFormat="false" ht="14.15" hidden="false" customHeight="true" outlineLevel="0" collapsed="false">
      <c r="A341" s="15" t="s">
        <v>2011</v>
      </c>
      <c r="B341" s="9" t="str">
        <f aca="false">"Rockwinkeler Chaussee "&amp;D341</f>
        <v>Rockwinkeler Chaussee 26</v>
      </c>
      <c r="C341" s="9" t="str">
        <f aca="false">E341&amp;", "&amp;F341&amp;", "&amp;G341</f>
        <v>Klatte, H., Wwe.</v>
      </c>
      <c r="D341" s="16" t="n">
        <v>26</v>
      </c>
      <c r="E341" s="9" t="s">
        <v>2010</v>
      </c>
      <c r="F341" s="9" t="s">
        <v>109</v>
      </c>
      <c r="G341" s="9" t="s">
        <v>91</v>
      </c>
    </row>
    <row r="342" customFormat="false" ht="14.15" hidden="false" customHeight="true" outlineLevel="0" collapsed="false">
      <c r="A342" s="15" t="s">
        <v>2056</v>
      </c>
      <c r="B342" s="9" t="str">
        <f aca="false">"Oberneulander Landstraße "&amp;D342</f>
        <v>Oberneulander Landstraße 54</v>
      </c>
      <c r="C342" s="9" t="str">
        <f aca="false">E342&amp;", "&amp;F342&amp;", "&amp;G342</f>
        <v>Kleist, Dora, Privatiere</v>
      </c>
      <c r="D342" s="16" t="n">
        <v>54</v>
      </c>
      <c r="E342" s="9" t="s">
        <v>2054</v>
      </c>
      <c r="F342" s="9" t="s">
        <v>2733</v>
      </c>
      <c r="G342" s="9" t="s">
        <v>2654</v>
      </c>
    </row>
    <row r="343" customFormat="false" ht="14.15" hidden="false" customHeight="true" outlineLevel="0" collapsed="false">
      <c r="A343" s="15" t="s">
        <v>539</v>
      </c>
      <c r="B343" s="9" t="str">
        <f aca="false">"Oberneulander Landstraße "&amp;D343</f>
        <v>Oberneulander Landstraße 59</v>
      </c>
      <c r="C343" s="9" t="str">
        <f aca="false">E343&amp;", "&amp;F343&amp;", "&amp;G343</f>
        <v>Klüver, Hinr., Landmann</v>
      </c>
      <c r="D343" s="16" t="n">
        <v>59</v>
      </c>
      <c r="E343" s="9" t="s">
        <v>537</v>
      </c>
      <c r="F343" s="9" t="s">
        <v>355</v>
      </c>
      <c r="G343" s="9" t="s">
        <v>164</v>
      </c>
    </row>
    <row r="344" customFormat="false" ht="14.15" hidden="false" customHeight="true" outlineLevel="0" collapsed="false">
      <c r="A344" s="15" t="s">
        <v>2379</v>
      </c>
      <c r="B344" s="9" t="str">
        <f aca="false">"Apfelallee "&amp;D344</f>
        <v>Apfelallee 30</v>
      </c>
      <c r="C344" s="9" t="str">
        <f aca="false">E344&amp;", "&amp;F344&amp;", "&amp;G344</f>
        <v>Kneule, Rich., Hofmeier</v>
      </c>
      <c r="D344" s="16" t="n">
        <v>30</v>
      </c>
      <c r="E344" s="9" t="s">
        <v>2635</v>
      </c>
      <c r="F344" s="9" t="s">
        <v>2114</v>
      </c>
      <c r="G344" s="9" t="s">
        <v>183</v>
      </c>
    </row>
    <row r="345" customFormat="false" ht="14.15" hidden="false" customHeight="true" outlineLevel="0" collapsed="false">
      <c r="A345" s="15" t="s">
        <v>1477</v>
      </c>
      <c r="B345" s="9" t="str">
        <f aca="false">"Auf der Haide "&amp;D345</f>
        <v>Auf der Haide 5</v>
      </c>
      <c r="C345" s="9" t="str">
        <f aca="false">E345&amp;", "&amp;F345&amp;", "&amp;G345</f>
        <v>Koch, Chr., Arbeiter</v>
      </c>
      <c r="D345" s="16" t="n">
        <v>5</v>
      </c>
      <c r="E345" s="9" t="s">
        <v>1476</v>
      </c>
      <c r="F345" s="9" t="s">
        <v>242</v>
      </c>
      <c r="G345" s="9" t="s">
        <v>94</v>
      </c>
    </row>
    <row r="346" customFormat="false" ht="14.15" hidden="false" customHeight="true" outlineLevel="0" collapsed="false">
      <c r="A346" s="15" t="s">
        <v>2536</v>
      </c>
      <c r="B346" s="9" t="str">
        <f aca="false">"Oberneulander Chaussee "&amp;D346</f>
        <v>Oberneulander Chaussee 25</v>
      </c>
      <c r="C346" s="9" t="str">
        <f aca="false">E346&amp;", "&amp;F346</f>
        <v>Kohl, Ant.</v>
      </c>
      <c r="D346" s="16" t="n">
        <v>25</v>
      </c>
      <c r="E346" s="9" t="s">
        <v>2702</v>
      </c>
      <c r="F346" s="9" t="s">
        <v>2703</v>
      </c>
    </row>
    <row r="347" customFormat="false" ht="14.15" hidden="false" customHeight="true" outlineLevel="0" collapsed="false">
      <c r="A347" s="15" t="s">
        <v>2610</v>
      </c>
      <c r="B347" s="9" t="str">
        <f aca="false">"Am Rüten "&amp;D347</f>
        <v>Am Rüten 13</v>
      </c>
      <c r="C347" s="9" t="str">
        <f aca="false">E347&amp;", "&amp;F347&amp;", "&amp;G347</f>
        <v>Kohlwerk, Fr., Agent</v>
      </c>
      <c r="D347" s="16" t="n">
        <v>13</v>
      </c>
      <c r="E347" s="9" t="s">
        <v>2612</v>
      </c>
      <c r="F347" s="9" t="s">
        <v>130</v>
      </c>
      <c r="G347" s="9" t="s">
        <v>2613</v>
      </c>
    </row>
    <row r="348" customFormat="false" ht="14.15" hidden="false" customHeight="true" outlineLevel="0" collapsed="false">
      <c r="A348" s="15" t="s">
        <v>2091</v>
      </c>
      <c r="B348" s="9" t="str">
        <f aca="false">"Oberneulander Landstraße "&amp;D348</f>
        <v>Oberneulander Landstraße 98</v>
      </c>
      <c r="C348" s="9" t="str">
        <f aca="false">E348&amp;", "&amp;F348&amp;", "&amp;G348</f>
        <v>Konitzky, Gust., Dr. med., Arzt</v>
      </c>
      <c r="D348" s="16" t="n">
        <v>98</v>
      </c>
      <c r="E348" s="9" t="s">
        <v>2090</v>
      </c>
      <c r="F348" s="9" t="s">
        <v>2738</v>
      </c>
      <c r="G348" s="9" t="s">
        <v>1147</v>
      </c>
      <c r="H348" s="9" t="s">
        <v>151</v>
      </c>
    </row>
    <row r="349" customFormat="false" ht="14.15" hidden="false" customHeight="true" outlineLevel="0" collapsed="false">
      <c r="A349" s="15" t="s">
        <v>942</v>
      </c>
      <c r="B349" s="9" t="str">
        <f aca="false">"Rockwinkeler Chaussee "&amp;D349</f>
        <v>Rockwinkeler Chaussee 142</v>
      </c>
      <c r="C349" s="9" t="str">
        <f aca="false">E349&amp;", "&amp;F349&amp;", "&amp;G349</f>
        <v>Kossens, Gerh., Schneider</v>
      </c>
      <c r="D349" s="16" t="n">
        <v>142</v>
      </c>
      <c r="E349" s="9" t="s">
        <v>943</v>
      </c>
      <c r="F349" s="9" t="s">
        <v>123</v>
      </c>
      <c r="G349" s="9" t="s">
        <v>734</v>
      </c>
    </row>
    <row r="350" customFormat="false" ht="14.15" hidden="false" customHeight="true" outlineLevel="0" collapsed="false">
      <c r="A350" s="15" t="s">
        <v>2401</v>
      </c>
      <c r="B350" s="9" t="str">
        <f aca="false">"Am Rüten "&amp;D350</f>
        <v>Am Rüten 25</v>
      </c>
      <c r="C350" s="9" t="str">
        <f aca="false">E350&amp;", "&amp;F350</f>
        <v>Kossens, Hch.</v>
      </c>
      <c r="D350" s="16" t="n">
        <v>25</v>
      </c>
      <c r="E350" s="9" t="s">
        <v>943</v>
      </c>
      <c r="F350" s="9" t="s">
        <v>754</v>
      </c>
    </row>
    <row r="351" customFormat="false" ht="14.15" hidden="false" customHeight="true" outlineLevel="0" collapsed="false">
      <c r="A351" s="15" t="s">
        <v>890</v>
      </c>
      <c r="B351" s="9" t="str">
        <f aca="false">"Am Hollerdeich "&amp;D351</f>
        <v>Am Hollerdeich 45</v>
      </c>
      <c r="C351" s="9" t="str">
        <f aca="false">E351&amp;", "&amp;F351&amp;", "&amp;G351</f>
        <v>Kothe, F., Wwe.</v>
      </c>
      <c r="D351" s="16" t="n">
        <v>45</v>
      </c>
      <c r="E351" s="9" t="s">
        <v>889</v>
      </c>
      <c r="F351" s="9" t="s">
        <v>116</v>
      </c>
      <c r="G351" s="9" t="s">
        <v>91</v>
      </c>
    </row>
    <row r="352" customFormat="false" ht="14.15" hidden="false" customHeight="true" outlineLevel="0" collapsed="false">
      <c r="A352" s="15" t="s">
        <v>890</v>
      </c>
      <c r="B352" s="9" t="str">
        <f aca="false">"Am Hollerdeich "&amp;D352</f>
        <v>Am Hollerdeich 45</v>
      </c>
      <c r="C352" s="9" t="str">
        <f aca="false">E352&amp;", "&amp;F352&amp;", "&amp;G352</f>
        <v>Kothe, H., Arbeiter</v>
      </c>
      <c r="D352" s="16" t="n">
        <v>45</v>
      </c>
      <c r="E352" s="9" t="s">
        <v>889</v>
      </c>
      <c r="F352" s="9" t="s">
        <v>109</v>
      </c>
      <c r="G352" s="9" t="s">
        <v>94</v>
      </c>
    </row>
    <row r="353" customFormat="false" ht="14.15" hidden="false" customHeight="true" outlineLevel="0" collapsed="false">
      <c r="A353" s="9" t="s">
        <v>2618</v>
      </c>
      <c r="B353" s="9" t="str">
        <f aca="false">"Am Rüten "&amp;D353</f>
        <v>Am Rüten 27</v>
      </c>
      <c r="C353" s="9" t="str">
        <f aca="false">E353&amp;", "&amp;F353&amp;", "&amp;G353</f>
        <v>Kramer, Lür, Arbeiter</v>
      </c>
      <c r="D353" s="16" t="n">
        <v>27</v>
      </c>
      <c r="E353" s="9" t="s">
        <v>2428</v>
      </c>
      <c r="F353" s="9" t="s">
        <v>145</v>
      </c>
      <c r="G353" s="9" t="s">
        <v>94</v>
      </c>
    </row>
    <row r="354" customFormat="false" ht="14.15" hidden="false" customHeight="true" outlineLevel="0" collapsed="false">
      <c r="A354" s="15" t="s">
        <v>1072</v>
      </c>
      <c r="B354" s="9" t="str">
        <f aca="false">"Rockwinkeler Chaussee "&amp;D354</f>
        <v>Rockwinkeler Chaussee 78</v>
      </c>
      <c r="C354" s="9" t="str">
        <f aca="false">E354&amp;", "&amp;F354&amp;", "&amp;G354</f>
        <v>Krämer, W., Arbeiter</v>
      </c>
      <c r="D354" s="16" t="n">
        <v>78</v>
      </c>
      <c r="E354" s="9" t="s">
        <v>1071</v>
      </c>
      <c r="F354" s="9" t="s">
        <v>559</v>
      </c>
      <c r="G354" s="9" t="s">
        <v>94</v>
      </c>
    </row>
    <row r="355" customFormat="false" ht="14.15" hidden="false" customHeight="true" outlineLevel="0" collapsed="false">
      <c r="A355" s="15" t="s">
        <v>1427</v>
      </c>
      <c r="B355" s="9" t="str">
        <f aca="false">"Rockwinkeler Landstraße "&amp;D355</f>
        <v>Rockwinkeler Landstraße 110</v>
      </c>
      <c r="C355" s="9" t="str">
        <f aca="false">E355&amp;", "&amp;F355&amp;", "&amp;G355</f>
        <v>Krebiel, Gg., Pfleger</v>
      </c>
      <c r="D355" s="16" t="n">
        <v>110</v>
      </c>
      <c r="E355" s="9" t="s">
        <v>2829</v>
      </c>
      <c r="F355" s="9" t="s">
        <v>2595</v>
      </c>
      <c r="G355" s="9" t="s">
        <v>2830</v>
      </c>
    </row>
    <row r="356" customFormat="false" ht="14.15" hidden="false" customHeight="true" outlineLevel="0" collapsed="false">
      <c r="A356" s="15" t="s">
        <v>1112</v>
      </c>
      <c r="B356" s="9" t="str">
        <f aca="false">"Rockwinkeler Chaussee "&amp;D356</f>
        <v>Rockwinkeler Chaussee 53</v>
      </c>
      <c r="C356" s="9" t="str">
        <f aca="false">E356&amp;", "&amp;F356&amp;", "&amp;H356</f>
        <v>Kropp, B., Sommerwohnung</v>
      </c>
      <c r="D356" s="16" t="n">
        <v>53</v>
      </c>
      <c r="E356" s="9" t="s">
        <v>1096</v>
      </c>
      <c r="F356" s="9" t="s">
        <v>2584</v>
      </c>
      <c r="H356" s="9" t="s">
        <v>1111</v>
      </c>
    </row>
    <row r="357" customFormat="false" ht="14.15" hidden="false" customHeight="true" outlineLevel="0" collapsed="false">
      <c r="A357" s="15" t="s">
        <v>1097</v>
      </c>
      <c r="B357" s="9" t="str">
        <f aca="false">"Rockwinkeler Landstraße "&amp;D357</f>
        <v>Rockwinkeler Landstraße 1</v>
      </c>
      <c r="C357" s="9" t="str">
        <f aca="false">E357&amp;", "&amp;F357&amp;", "&amp;G357</f>
        <v>Kropp, Berend, Landmann</v>
      </c>
      <c r="D357" s="16" t="n">
        <v>1</v>
      </c>
      <c r="E357" s="9" t="s">
        <v>1096</v>
      </c>
      <c r="F357" s="9" t="s">
        <v>786</v>
      </c>
      <c r="G357" s="9" t="s">
        <v>164</v>
      </c>
    </row>
    <row r="358" customFormat="false" ht="14.15" hidden="false" customHeight="true" outlineLevel="0" collapsed="false">
      <c r="A358" s="15" t="s">
        <v>1136</v>
      </c>
      <c r="B358" s="9" t="str">
        <f aca="false">"Rockwinkeler Landstraße "&amp;D358</f>
        <v>Rockwinkeler Landstraße 6</v>
      </c>
      <c r="C358" s="9" t="str">
        <f aca="false">E358&amp;", "&amp;F358&amp;", "&amp;G358</f>
        <v>Kropp, Gerh., Landmann</v>
      </c>
      <c r="D358" s="16" t="n">
        <v>6</v>
      </c>
      <c r="E358" s="9" t="s">
        <v>1096</v>
      </c>
      <c r="F358" s="9" t="s">
        <v>123</v>
      </c>
      <c r="G358" s="9" t="s">
        <v>164</v>
      </c>
    </row>
    <row r="359" customFormat="false" ht="14.15" hidden="false" customHeight="true" outlineLevel="0" collapsed="false">
      <c r="A359" s="15" t="s">
        <v>1590</v>
      </c>
      <c r="B359" s="9" t="str">
        <f aca="false">"Am Haiddamm "&amp;D359</f>
        <v>Am Haiddamm 25</v>
      </c>
      <c r="C359" s="9" t="str">
        <f aca="false">E359&amp;", "&amp;F359&amp;", "&amp;G359</f>
        <v>Kropp, Joh., Arbeiter</v>
      </c>
      <c r="D359" s="16" t="n">
        <v>25</v>
      </c>
      <c r="E359" s="9" t="s">
        <v>1096</v>
      </c>
      <c r="F359" s="9" t="s">
        <v>143</v>
      </c>
      <c r="G359" s="9" t="s">
        <v>94</v>
      </c>
    </row>
    <row r="360" customFormat="false" ht="14.15" hidden="false" customHeight="true" outlineLevel="0" collapsed="false">
      <c r="A360" s="15" t="s">
        <v>1590</v>
      </c>
      <c r="B360" s="9" t="str">
        <f aca="false">"Am Haiddamm "&amp;D360</f>
        <v>Am Haiddamm 25</v>
      </c>
      <c r="C360" s="9" t="str">
        <f aca="false">E360&amp;", "&amp;F360</f>
        <v>Kropp, Joh.</v>
      </c>
      <c r="D360" s="16" t="n">
        <v>25</v>
      </c>
      <c r="E360" s="9" t="s">
        <v>1096</v>
      </c>
      <c r="F360" s="9" t="s">
        <v>143</v>
      </c>
    </row>
    <row r="361" customFormat="false" ht="14.15" hidden="false" customHeight="true" outlineLevel="0" collapsed="false">
      <c r="A361" s="15" t="s">
        <v>1120</v>
      </c>
      <c r="B361" s="9" t="str">
        <f aca="false">"Rockwinkeler Landstraße "&amp;D361</f>
        <v>Rockwinkeler Landstraße 5</v>
      </c>
      <c r="C361" s="9" t="str">
        <f aca="false">E361&amp;", "&amp;F361&amp;", "&amp;G361</f>
        <v>Kropp, Lür, Landmann</v>
      </c>
      <c r="D361" s="16" t="n">
        <v>5</v>
      </c>
      <c r="E361" s="9" t="s">
        <v>1096</v>
      </c>
      <c r="F361" s="9" t="s">
        <v>145</v>
      </c>
      <c r="G361" s="9" t="s">
        <v>164</v>
      </c>
    </row>
    <row r="362" customFormat="false" ht="14.15" hidden="false" customHeight="true" outlineLevel="0" collapsed="false">
      <c r="A362" s="15" t="s">
        <v>1116</v>
      </c>
      <c r="B362" s="9" t="str">
        <f aca="false">"Rockwinkeler Landstraße "&amp;D362</f>
        <v>Rockwinkeler Landstraße 3</v>
      </c>
      <c r="C362" s="9" t="str">
        <f aca="false">E362&amp;", "&amp;F362&amp;", "&amp;H362</f>
        <v>Kropp, Lür, Sommerwohnung</v>
      </c>
      <c r="D362" s="16" t="n">
        <v>3</v>
      </c>
      <c r="E362" s="9" t="s">
        <v>1096</v>
      </c>
      <c r="F362" s="9" t="s">
        <v>145</v>
      </c>
      <c r="H362" s="9" t="s">
        <v>1111</v>
      </c>
    </row>
    <row r="363" customFormat="false" ht="14.15" hidden="false" customHeight="true" outlineLevel="0" collapsed="false">
      <c r="A363" s="15" t="s">
        <v>1125</v>
      </c>
      <c r="B363" s="9" t="str">
        <f aca="false">"Rockwinkeler Landstraße "&amp;D363</f>
        <v>Rockwinkeler Landstraße 7</v>
      </c>
      <c r="C363" s="9" t="str">
        <f aca="false">E363&amp;", "&amp;F363&amp;", "&amp;H363</f>
        <v>Kropp, Lür, Sommerwohnung</v>
      </c>
      <c r="D363" s="16" t="n">
        <v>7</v>
      </c>
      <c r="E363" s="9" t="s">
        <v>1096</v>
      </c>
      <c r="F363" s="9" t="s">
        <v>145</v>
      </c>
      <c r="H363" s="9" t="s">
        <v>1111</v>
      </c>
    </row>
    <row r="364" customFormat="false" ht="14.15" hidden="false" customHeight="true" outlineLevel="0" collapsed="false">
      <c r="A364" s="8"/>
      <c r="B364" s="9" t="str">
        <f aca="false">"Rockwinkeler Landstraße "&amp;D364</f>
        <v>Rockwinkeler Landstraße 11</v>
      </c>
      <c r="C364" s="9" t="str">
        <f aca="false">E364&amp;", "&amp;F364&amp;", "&amp;H364</f>
        <v>Kropp, Lür, Sommerwohnung</v>
      </c>
      <c r="D364" s="16" t="n">
        <v>11</v>
      </c>
      <c r="E364" s="9" t="s">
        <v>1096</v>
      </c>
      <c r="F364" s="9" t="s">
        <v>145</v>
      </c>
      <c r="H364" s="9" t="s">
        <v>1111</v>
      </c>
    </row>
    <row r="365" customFormat="false" ht="14.15" hidden="false" customHeight="true" outlineLevel="0" collapsed="false">
      <c r="A365" s="15" t="s">
        <v>1097</v>
      </c>
      <c r="B365" s="9" t="str">
        <f aca="false">"Rockwinkeler Landstraße "&amp;D365</f>
        <v>Rockwinkeler Landstraße 1</v>
      </c>
      <c r="C365" s="9" t="str">
        <f aca="false">E365&amp;", "&amp;F365&amp;", "&amp;G365</f>
        <v>Kropp, Reb., Wwe.</v>
      </c>
      <c r="D365" s="16" t="n">
        <v>1</v>
      </c>
      <c r="E365" s="9" t="s">
        <v>1096</v>
      </c>
      <c r="F365" s="9" t="s">
        <v>2794</v>
      </c>
      <c r="G365" s="9" t="s">
        <v>91</v>
      </c>
    </row>
    <row r="366" customFormat="false" ht="14.15" hidden="false" customHeight="true" outlineLevel="0" collapsed="false">
      <c r="A366" s="15" t="s">
        <v>1796</v>
      </c>
      <c r="B366" s="9" t="str">
        <f aca="false">"Mühlenweg "&amp;D366</f>
        <v>Mühlenweg 15</v>
      </c>
      <c r="C366" s="9" t="str">
        <f aca="false">E366&amp;", "&amp;F366&amp;", "&amp;G366</f>
        <v>Kruse, Joh., Landmann</v>
      </c>
      <c r="D366" s="16" t="n">
        <v>15</v>
      </c>
      <c r="E366" s="9" t="s">
        <v>1795</v>
      </c>
      <c r="F366" s="9" t="s">
        <v>143</v>
      </c>
      <c r="G366" s="9" t="s">
        <v>164</v>
      </c>
    </row>
    <row r="367" customFormat="false" ht="14.15" hidden="false" customHeight="true" outlineLevel="0" collapsed="false">
      <c r="A367" s="15" t="s">
        <v>1004</v>
      </c>
      <c r="B367" s="9" t="str">
        <f aca="false">"Rockwinkeler Chaussee "&amp;D367</f>
        <v>Rockwinkeler Chaussee 105</v>
      </c>
      <c r="C367" s="9" t="str">
        <f aca="false">E367&amp;", "&amp;F367&amp;", "&amp;G367</f>
        <v>Kühne, K., Hofmeier</v>
      </c>
      <c r="D367" s="16" t="n">
        <v>105</v>
      </c>
      <c r="E367" s="9" t="s">
        <v>1003</v>
      </c>
      <c r="F367" s="9" t="s">
        <v>2590</v>
      </c>
      <c r="G367" s="9" t="s">
        <v>183</v>
      </c>
    </row>
    <row r="368" customFormat="false" ht="14.15" hidden="false" customHeight="true" outlineLevel="0" collapsed="false">
      <c r="A368" s="15" t="s">
        <v>606</v>
      </c>
      <c r="B368" s="9" t="str">
        <f aca="false">"Oberneulander Landstraße "&amp;D368</f>
        <v>Oberneulander Landstraße 33</v>
      </c>
      <c r="C368" s="9" t="s">
        <v>228</v>
      </c>
      <c r="D368" s="16" t="n">
        <v>33</v>
      </c>
      <c r="E368" s="9" t="s">
        <v>604</v>
      </c>
      <c r="F368" s="9" t="s">
        <v>109</v>
      </c>
      <c r="H368" s="9" t="s">
        <v>151</v>
      </c>
    </row>
    <row r="369" customFormat="false" ht="14.15" hidden="false" customHeight="true" outlineLevel="0" collapsed="false">
      <c r="A369" s="15" t="s">
        <v>842</v>
      </c>
      <c r="B369" s="9" t="str">
        <f aca="false">"Hohenkampsweg "&amp;D369</f>
        <v>Hohenkampsweg 32</v>
      </c>
      <c r="C369" s="9" t="str">
        <f aca="false">E369&amp;", "&amp;F369&amp;", "&amp;G369</f>
        <v>Lamprecht, F., Arbeiter</v>
      </c>
      <c r="D369" s="16" t="n">
        <v>32</v>
      </c>
      <c r="E369" s="9" t="s">
        <v>864</v>
      </c>
      <c r="F369" s="9" t="s">
        <v>116</v>
      </c>
      <c r="G369" s="9" t="s">
        <v>94</v>
      </c>
    </row>
    <row r="370" customFormat="false" ht="14.15" hidden="false" customHeight="true" outlineLevel="0" collapsed="false">
      <c r="A370" s="15" t="s">
        <v>1748</v>
      </c>
      <c r="B370" s="9" t="str">
        <f aca="false">"Mühlenfeldstraße "&amp;D370</f>
        <v>Mühlenfeldstraße 65</v>
      </c>
      <c r="C370" s="9" t="str">
        <f aca="false">E370&amp;", "&amp;F370&amp;", "&amp;G370</f>
        <v>Ließ, A., Wwe.</v>
      </c>
      <c r="D370" s="16" t="n">
        <v>65</v>
      </c>
      <c r="E370" s="9" t="s">
        <v>2680</v>
      </c>
      <c r="F370" s="9" t="s">
        <v>256</v>
      </c>
      <c r="G370" s="9" t="s">
        <v>91</v>
      </c>
    </row>
    <row r="371" customFormat="false" ht="14.15" hidden="false" customHeight="true" outlineLevel="0" collapsed="false">
      <c r="A371" s="15" t="s">
        <v>2360</v>
      </c>
      <c r="B371" s="9" t="str">
        <f aca="false">"Apfelallee "&amp;D371</f>
        <v>Apfelallee 9</v>
      </c>
      <c r="C371" s="9" t="str">
        <f aca="false">E371&amp;", "&amp;F371&amp;", "&amp;G371</f>
        <v>Lilienkamp, Fr., Straßenbahnfahrer</v>
      </c>
      <c r="D371" s="16" t="n">
        <v>9</v>
      </c>
      <c r="E371" s="9" t="s">
        <v>2286</v>
      </c>
      <c r="F371" s="9" t="s">
        <v>130</v>
      </c>
      <c r="G371" s="9" t="s">
        <v>2619</v>
      </c>
    </row>
    <row r="372" customFormat="false" ht="14.15" hidden="false" customHeight="true" outlineLevel="0" collapsed="false">
      <c r="A372" s="15" t="s">
        <v>2287</v>
      </c>
      <c r="B372" s="9" t="str">
        <f aca="false">"Oberneulander Chaussee "&amp;D372</f>
        <v>Oberneulander Chaussee 48</v>
      </c>
      <c r="C372" s="9" t="str">
        <f aca="false">E372&amp;", "&amp;F372</f>
        <v>Lilienkamp, Hch.</v>
      </c>
      <c r="D372" s="16" t="n">
        <v>48</v>
      </c>
      <c r="E372" s="9" t="s">
        <v>2286</v>
      </c>
      <c r="F372" s="9" t="s">
        <v>754</v>
      </c>
    </row>
    <row r="373" customFormat="false" ht="14.15" hidden="false" customHeight="true" outlineLevel="0" collapsed="false">
      <c r="A373" s="15" t="s">
        <v>2287</v>
      </c>
      <c r="B373" s="9" t="str">
        <f aca="false">"Oberneulander Chaussee "&amp;D373</f>
        <v>Oberneulander Chaussee 48</v>
      </c>
      <c r="C373" s="9" t="str">
        <f aca="false">E373&amp;", "&amp;F373&amp;", "&amp;G373</f>
        <v>Lilienkamp, Joh., Maurer</v>
      </c>
      <c r="D373" s="16" t="n">
        <v>48</v>
      </c>
      <c r="E373" s="9" t="s">
        <v>2286</v>
      </c>
      <c r="F373" s="9" t="s">
        <v>143</v>
      </c>
      <c r="G373" s="9" t="s">
        <v>727</v>
      </c>
    </row>
    <row r="374" customFormat="false" ht="14.15" hidden="false" customHeight="true" outlineLevel="0" collapsed="false">
      <c r="A374" s="15" t="s">
        <v>1436</v>
      </c>
      <c r="B374" s="9" t="str">
        <f aca="false">"Schevemoorer Landstraße "&amp;D374</f>
        <v>Schevemoorer Landstraße 18</v>
      </c>
      <c r="C374" s="9" t="str">
        <f aca="false">E374&amp;", "&amp;F374&amp;", "&amp;G374</f>
        <v>Lindemann, B., Arbeiter</v>
      </c>
      <c r="D374" s="16" t="n">
        <v>18</v>
      </c>
      <c r="E374" s="9" t="s">
        <v>2833</v>
      </c>
      <c r="F374" s="9" t="s">
        <v>2584</v>
      </c>
      <c r="G374" s="9" t="s">
        <v>94</v>
      </c>
    </row>
    <row r="375" customFormat="false" ht="14.15" hidden="false" customHeight="true" outlineLevel="0" collapsed="false">
      <c r="A375" s="15" t="s">
        <v>1737</v>
      </c>
      <c r="B375" s="9" t="str">
        <f aca="false">"Mühlenfeldstraße "&amp;D375</f>
        <v>Mühlenfeldstraße 64</v>
      </c>
      <c r="C375" s="9" t="str">
        <f aca="false">E375&amp;", "&amp;F375&amp;", "&amp;G375</f>
        <v>Loges, H., Drahtwaren-Fabrikant</v>
      </c>
      <c r="D375" s="16" t="n">
        <v>64</v>
      </c>
      <c r="E375" s="9" t="s">
        <v>1663</v>
      </c>
      <c r="F375" s="9" t="s">
        <v>109</v>
      </c>
      <c r="G375" s="9" t="s">
        <v>2679</v>
      </c>
    </row>
    <row r="376" customFormat="false" ht="14.15" hidden="false" customHeight="true" outlineLevel="0" collapsed="false">
      <c r="A376" s="15" t="s">
        <v>1664</v>
      </c>
      <c r="B376" s="9" t="str">
        <f aca="false">"Mühlenfeldstraße "&amp;D376</f>
        <v>Mühlenfeldstraße 73</v>
      </c>
      <c r="C376" s="9" t="str">
        <f aca="false">E376&amp;", "&amp;F376&amp;", "&amp;H376</f>
        <v>Loges, J. H., Landgut</v>
      </c>
      <c r="D376" s="16" t="n">
        <v>73</v>
      </c>
      <c r="E376" s="9" t="s">
        <v>1663</v>
      </c>
      <c r="F376" s="9" t="s">
        <v>570</v>
      </c>
      <c r="H376" s="9" t="s">
        <v>151</v>
      </c>
    </row>
    <row r="377" customFormat="false" ht="14.15" hidden="false" customHeight="true" outlineLevel="0" collapsed="false">
      <c r="A377" s="15" t="s">
        <v>707</v>
      </c>
      <c r="B377" s="9" t="str">
        <f aca="false">"Hodenbergerstraße "&amp;D377</f>
        <v>Hodenbergerstraße 7</v>
      </c>
      <c r="C377" s="9" t="str">
        <f aca="false">E377&amp;", "&amp;F377&amp;", "&amp;G377</f>
        <v>Lübben, M., Wwe.</v>
      </c>
      <c r="D377" s="16" t="n">
        <v>7</v>
      </c>
      <c r="E377" s="9" t="s">
        <v>2660</v>
      </c>
      <c r="F377" s="9" t="s">
        <v>1829</v>
      </c>
      <c r="G377" s="9" t="s">
        <v>91</v>
      </c>
    </row>
    <row r="378" customFormat="false" ht="14.15" hidden="false" customHeight="true" outlineLevel="0" collapsed="false">
      <c r="A378" s="15" t="s">
        <v>1621</v>
      </c>
      <c r="B378" s="9" t="str">
        <f aca="false">"Auf der Haide "&amp;D378</f>
        <v>Auf der Haide 25</v>
      </c>
      <c r="C378" s="9" t="str">
        <f aca="false">E378&amp;", "&amp;F378&amp;", "&amp;G378&amp;"in"</f>
        <v>Lübeck, Johanne, Pensionärin</v>
      </c>
      <c r="D378" s="16" t="n">
        <v>25</v>
      </c>
      <c r="E378" s="9" t="s">
        <v>2650</v>
      </c>
      <c r="F378" s="9" t="s">
        <v>2651</v>
      </c>
      <c r="G378" s="9" t="s">
        <v>1953</v>
      </c>
    </row>
    <row r="379" customFormat="false" ht="14.15" hidden="false" customHeight="true" outlineLevel="0" collapsed="false">
      <c r="A379" s="8"/>
      <c r="B379" s="15" t="s">
        <v>2670</v>
      </c>
      <c r="C379" s="9" t="str">
        <f aca="false">E379&amp;", "&amp;F379&amp;", "&amp;G379</f>
        <v>Lüdecke, H., Eisenbahnbeamter</v>
      </c>
      <c r="D379" s="16" t="n">
        <v>33</v>
      </c>
      <c r="E379" s="9" t="s">
        <v>2672</v>
      </c>
      <c r="F379" s="9" t="s">
        <v>109</v>
      </c>
      <c r="G379" s="9" t="s">
        <v>2671</v>
      </c>
    </row>
    <row r="380" customFormat="false" ht="14.15" hidden="false" customHeight="true" outlineLevel="0" collapsed="false">
      <c r="A380" s="15" t="s">
        <v>1015</v>
      </c>
      <c r="B380" s="9" t="str">
        <f aca="false">"Rockwinkeler Chaussee "&amp;D380</f>
        <v>Rockwinkeler Chaussee 110</v>
      </c>
      <c r="C380" s="9" t="str">
        <f aca="false">E380&amp;", "&amp;F380&amp;", "&amp;G380</f>
        <v>Lüdemann, F., Schlachter</v>
      </c>
      <c r="D380" s="16" t="n">
        <v>110</v>
      </c>
      <c r="E380" s="9" t="s">
        <v>1014</v>
      </c>
      <c r="F380" s="9" t="s">
        <v>116</v>
      </c>
      <c r="G380" s="9" t="s">
        <v>337</v>
      </c>
    </row>
    <row r="381" customFormat="false" ht="14.15" hidden="false" customHeight="true" outlineLevel="0" collapsed="false">
      <c r="A381" s="15" t="s">
        <v>131</v>
      </c>
      <c r="B381" s="9" t="str">
        <f aca="false">"Oberneulander Landstraße "&amp;D381</f>
        <v>Oberneulander Landstraße 206</v>
      </c>
      <c r="C381" s="9" t="str">
        <f aca="false">E381&amp;", "&amp;F381&amp;", "&amp;G381</f>
        <v>Lürßen, Fr., Arbeiter</v>
      </c>
      <c r="D381" s="16" t="n">
        <v>206</v>
      </c>
      <c r="E381" s="9" t="s">
        <v>129</v>
      </c>
      <c r="F381" s="9" t="s">
        <v>130</v>
      </c>
      <c r="G381" s="9" t="s">
        <v>94</v>
      </c>
    </row>
    <row r="382" customFormat="false" ht="14.15" hidden="false" customHeight="true" outlineLevel="0" collapsed="false">
      <c r="A382" s="15" t="s">
        <v>1659</v>
      </c>
      <c r="B382" s="9" t="str">
        <f aca="false">"Mühlenfeldstraße "&amp;D382</f>
        <v>Mühlenfeldstraße 75</v>
      </c>
      <c r="C382" s="9" t="str">
        <f aca="false">E382&amp;", "&amp;F382&amp;", "&amp;G382</f>
        <v>Lürßen, H., Landmann</v>
      </c>
      <c r="D382" s="16" t="n">
        <v>75</v>
      </c>
      <c r="E382" s="9" t="s">
        <v>129</v>
      </c>
      <c r="F382" s="9" t="s">
        <v>109</v>
      </c>
      <c r="G382" s="9" t="s">
        <v>164</v>
      </c>
    </row>
    <row r="383" customFormat="false" ht="14.15" hidden="false" customHeight="true" outlineLevel="0" collapsed="false">
      <c r="A383" s="15" t="s">
        <v>518</v>
      </c>
      <c r="B383" s="9" t="str">
        <f aca="false">"Auf der alten Waide "&amp;D383</f>
        <v>Auf der alten Waide 25</v>
      </c>
      <c r="C383" s="9" t="str">
        <f aca="false">E383&amp;", "&amp;F383&amp;", "&amp;G383</f>
        <v>Lüßen, Ch., Wwe.</v>
      </c>
      <c r="D383" s="16" t="n">
        <v>25</v>
      </c>
      <c r="E383" s="9" t="s">
        <v>2644</v>
      </c>
      <c r="F383" s="9" t="s">
        <v>2645</v>
      </c>
      <c r="G383" s="9" t="s">
        <v>91</v>
      </c>
    </row>
    <row r="384" customFormat="false" ht="14.15" hidden="false" customHeight="true" outlineLevel="0" collapsed="false">
      <c r="A384" s="15" t="s">
        <v>1295</v>
      </c>
      <c r="B384" s="9" t="str">
        <f aca="false">"Rockwinkeler Landstraße "&amp;D384</f>
        <v>Rockwinkeler Landstraße 83</v>
      </c>
      <c r="C384" s="9" t="str">
        <f aca="false">E384&amp;", "&amp;F384&amp;", "&amp;G384</f>
        <v>Lütkemeyer, Hch., Bäckermeister</v>
      </c>
      <c r="D384" s="16" t="n">
        <v>83</v>
      </c>
      <c r="E384" s="9" t="s">
        <v>1294</v>
      </c>
      <c r="F384" s="9" t="s">
        <v>754</v>
      </c>
      <c r="G384" s="9" t="s">
        <v>2732</v>
      </c>
    </row>
    <row r="385" customFormat="false" ht="14.15" hidden="false" customHeight="true" outlineLevel="0" collapsed="false">
      <c r="A385" s="15" t="s">
        <v>949</v>
      </c>
      <c r="B385" s="9" t="str">
        <f aca="false">"Rockwinkeler Chaussee "&amp;D385</f>
        <v>Rockwinkeler Chaussee 148</v>
      </c>
      <c r="C385" s="9" t="str">
        <f aca="false">E385&amp;", "&amp;F385&amp;", "&amp;G385</f>
        <v>Mahlstedt, A., Arbeiter</v>
      </c>
      <c r="D385" s="16" t="n">
        <v>148</v>
      </c>
      <c r="E385" s="9" t="s">
        <v>948</v>
      </c>
      <c r="F385" s="9" t="s">
        <v>256</v>
      </c>
      <c r="G385" s="9" t="s">
        <v>94</v>
      </c>
    </row>
    <row r="386" customFormat="false" ht="14.15" hidden="false" customHeight="true" outlineLevel="0" collapsed="false">
      <c r="A386" s="15" t="s">
        <v>2194</v>
      </c>
      <c r="B386" s="9" t="str">
        <f aca="false">"Oberneulander Chaussee "&amp;D386</f>
        <v>Oberneulander Chaussee 81</v>
      </c>
      <c r="C386" s="9" t="str">
        <f aca="false">E386&amp;", "&amp;F386&amp;", "&amp;G386</f>
        <v>Mahlstedt, Wilh., Invalide</v>
      </c>
      <c r="D386" s="16" t="n">
        <v>81</v>
      </c>
      <c r="E386" s="9" t="s">
        <v>948</v>
      </c>
      <c r="F386" s="9" t="s">
        <v>216</v>
      </c>
      <c r="G386" s="9" t="s">
        <v>2621</v>
      </c>
    </row>
    <row r="387" customFormat="false" ht="14.15" hidden="false" customHeight="true" outlineLevel="0" collapsed="false">
      <c r="A387" s="15" t="s">
        <v>1308</v>
      </c>
      <c r="B387" s="9" t="str">
        <f aca="false">"Rockwinkeler Landstraße "&amp;D387</f>
        <v>Rockwinkeler Landstraße 91</v>
      </c>
      <c r="C387" s="9" t="str">
        <f aca="false">E387&amp;", "&amp;F387&amp;", "&amp;G387</f>
        <v>Mahnken, Cl. Hinr., Bienenzüchter</v>
      </c>
      <c r="D387" s="16" t="n">
        <v>91</v>
      </c>
      <c r="E387" s="9" t="s">
        <v>2817</v>
      </c>
      <c r="F387" s="9" t="s">
        <v>2818</v>
      </c>
      <c r="G387" s="9" t="s">
        <v>2819</v>
      </c>
    </row>
    <row r="388" customFormat="false" ht="14.15" hidden="false" customHeight="true" outlineLevel="0" collapsed="false">
      <c r="A388" s="15" t="s">
        <v>2006</v>
      </c>
      <c r="B388" s="9" t="str">
        <f aca="false">"Rockwinkeler Chaussee "&amp;D388</f>
        <v>Rockwinkeler Chaussee 26</v>
      </c>
      <c r="C388" s="9" t="str">
        <f aca="false">E388&amp;", "&amp;F388&amp;", "&amp;G388</f>
        <v>Marquardt, Joh., Glaser</v>
      </c>
      <c r="D388" s="16" t="n">
        <v>26</v>
      </c>
      <c r="E388" s="9" t="s">
        <v>2774</v>
      </c>
      <c r="F388" s="9" t="s">
        <v>143</v>
      </c>
      <c r="G388" s="9" t="s">
        <v>2775</v>
      </c>
    </row>
    <row r="389" customFormat="false" ht="14.15" hidden="false" customHeight="true" outlineLevel="0" collapsed="false">
      <c r="A389" s="15" t="s">
        <v>623</v>
      </c>
      <c r="B389" s="9" t="str">
        <f aca="false">"Oberneulander Landstraße "&amp;D389</f>
        <v>Oberneulander Landstraße 27</v>
      </c>
      <c r="C389" s="9" t="str">
        <f aca="false">E389&amp;", "&amp;F389&amp;", "&amp;G389</f>
        <v>Martens, Hch., Privatmann</v>
      </c>
      <c r="D389" s="16" t="n">
        <v>27</v>
      </c>
      <c r="E389" s="9" t="s">
        <v>2721</v>
      </c>
      <c r="F389" s="9" t="s">
        <v>754</v>
      </c>
      <c r="G389" s="9" t="s">
        <v>310</v>
      </c>
    </row>
    <row r="390" customFormat="false" ht="14.15" hidden="false" customHeight="true" outlineLevel="0" collapsed="false">
      <c r="A390" s="15" t="s">
        <v>2166</v>
      </c>
      <c r="B390" s="9" t="str">
        <f aca="false">"Oberneulander Landstraße "&amp;D390</f>
        <v>Oberneulander Landstraße 136</v>
      </c>
      <c r="C390" s="9" t="str">
        <f aca="false">E390&amp;", "&amp;F390&amp;", "&amp;G390&amp;", "&amp;H390</f>
        <v>Marwede, J. C. H., Wwe., Landgut</v>
      </c>
      <c r="D390" s="16" t="n">
        <v>136</v>
      </c>
      <c r="E390" s="9" t="s">
        <v>2165</v>
      </c>
      <c r="F390" s="9" t="s">
        <v>2745</v>
      </c>
      <c r="G390" s="9" t="s">
        <v>91</v>
      </c>
      <c r="H390" s="9" t="s">
        <v>151</v>
      </c>
    </row>
    <row r="391" customFormat="false" ht="14.15" hidden="false" customHeight="true" outlineLevel="0" collapsed="false">
      <c r="A391" s="15" t="s">
        <v>518</v>
      </c>
      <c r="B391" s="9" t="str">
        <f aca="false">"Auf der alten Waide "&amp;D391</f>
        <v>Auf der alten Waide 25</v>
      </c>
      <c r="C391" s="9" t="str">
        <f aca="false">E391&amp;", "&amp;F391&amp;", "&amp;G391</f>
        <v>Massolle, Frz. Wilh., Korrespondent</v>
      </c>
      <c r="D391" s="16" t="n">
        <v>25</v>
      </c>
      <c r="E391" s="9" t="s">
        <v>519</v>
      </c>
      <c r="F391" s="9" t="s">
        <v>2646</v>
      </c>
      <c r="G391" s="9" t="s">
        <v>2647</v>
      </c>
    </row>
    <row r="392" customFormat="false" ht="14.15" hidden="false" customHeight="true" outlineLevel="0" collapsed="false">
      <c r="A392" s="15" t="s">
        <v>526</v>
      </c>
      <c r="B392" s="9" t="str">
        <f aca="false">"Am Hodenberger Deich "&amp;D392</f>
        <v>Am Hodenberger Deich 86</v>
      </c>
      <c r="C392" s="9" t="str">
        <f aca="false">E392&amp;", "&amp;F392&amp;", "&amp;G392</f>
        <v>Matrose, G. R., Papiermacher</v>
      </c>
      <c r="D392" s="16" t="n">
        <v>86</v>
      </c>
      <c r="E392" s="9" t="s">
        <v>2605</v>
      </c>
      <c r="F392" s="9" t="s">
        <v>2606</v>
      </c>
      <c r="G392" s="9" t="s">
        <v>2607</v>
      </c>
    </row>
    <row r="393" customFormat="false" ht="14.15" hidden="false" customHeight="true" outlineLevel="0" collapsed="false">
      <c r="A393" s="15" t="s">
        <v>1993</v>
      </c>
      <c r="B393" s="9" t="str">
        <f aca="false">"Rockwinkeler Chaussee "&amp;D393</f>
        <v>Rockwinkeler Chaussee 22</v>
      </c>
      <c r="C393" s="9" t="str">
        <f aca="false">E393&amp;", "&amp;F393&amp;", "&amp;G393</f>
        <v>Mattfeld, Hch., Privatmann</v>
      </c>
      <c r="D393" s="16" t="n">
        <v>22</v>
      </c>
      <c r="E393" s="9" t="s">
        <v>770</v>
      </c>
      <c r="F393" s="9" t="s">
        <v>754</v>
      </c>
      <c r="G393" s="9" t="s">
        <v>310</v>
      </c>
    </row>
    <row r="394" customFormat="false" ht="14.15" hidden="false" customHeight="true" outlineLevel="0" collapsed="false">
      <c r="A394" s="15" t="s">
        <v>773</v>
      </c>
      <c r="B394" s="9" t="str">
        <f aca="false">"Hodenbergerstraße "&amp;D394</f>
        <v>Hodenbergerstraße 17</v>
      </c>
      <c r="C394" s="9" t="str">
        <f aca="false">E394&amp;", "&amp;F394&amp;", "&amp;G394</f>
        <v>Mattfeld, Johs., Postschaffner</v>
      </c>
      <c r="D394" s="16" t="n">
        <v>17</v>
      </c>
      <c r="E394" s="9" t="s">
        <v>770</v>
      </c>
      <c r="F394" s="9" t="s">
        <v>771</v>
      </c>
      <c r="G394" s="9" t="s">
        <v>772</v>
      </c>
    </row>
    <row r="395" customFormat="false" ht="14.15" hidden="false" customHeight="true" outlineLevel="0" collapsed="false">
      <c r="A395" s="15" t="s">
        <v>1513</v>
      </c>
      <c r="B395" s="9" t="str">
        <f aca="false">"Am Hodenberger Deich "&amp;D395</f>
        <v>Am Hodenberger Deich 21</v>
      </c>
      <c r="C395" s="9" t="str">
        <f aca="false">E395&amp;", "&amp;F395&amp;", "&amp;G395</f>
        <v>Mattfeld, Louis, Drechsler</v>
      </c>
      <c r="D395" s="16" t="n">
        <v>21</v>
      </c>
      <c r="E395" s="9" t="s">
        <v>770</v>
      </c>
      <c r="F395" s="9" t="s">
        <v>1511</v>
      </c>
      <c r="G395" s="9" t="s">
        <v>1512</v>
      </c>
    </row>
    <row r="396" customFormat="false" ht="14.15" hidden="false" customHeight="true" outlineLevel="0" collapsed="false">
      <c r="A396" s="15" t="s">
        <v>1131</v>
      </c>
      <c r="B396" s="9" t="str">
        <f aca="false">"Rockwinkeler Landstraße "&amp;D396</f>
        <v>Rockwinkeler Landstraße 9</v>
      </c>
      <c r="C396" s="9" t="str">
        <f aca="false">E396&amp;", "&amp;F396&amp;", "&amp;G396</f>
        <v>Mehrbach, E. A., Arbeiter</v>
      </c>
      <c r="D396" s="16" t="n">
        <v>9</v>
      </c>
      <c r="E396" s="9" t="s">
        <v>1130</v>
      </c>
      <c r="F396" s="9" t="s">
        <v>2797</v>
      </c>
      <c r="G396" s="9" t="s">
        <v>94</v>
      </c>
    </row>
    <row r="397" customFormat="false" ht="14.15" hidden="false" customHeight="true" outlineLevel="0" collapsed="false">
      <c r="A397" s="15" t="s">
        <v>855</v>
      </c>
      <c r="B397" s="9" t="str">
        <f aca="false">"Hohenkampsweg "&amp;D397</f>
        <v>Hohenkampsweg 28</v>
      </c>
      <c r="C397" s="9" t="str">
        <f aca="false">E397&amp;", "&amp;F397&amp;", "&amp;G397</f>
        <v>Meier, A., Landmann</v>
      </c>
      <c r="D397" s="16" t="n">
        <v>28</v>
      </c>
      <c r="E397" s="9" t="s">
        <v>748</v>
      </c>
      <c r="F397" s="9" t="s">
        <v>256</v>
      </c>
      <c r="G397" s="9" t="s">
        <v>164</v>
      </c>
    </row>
    <row r="398" customFormat="false" ht="14.15" hidden="false" customHeight="true" outlineLevel="0" collapsed="false">
      <c r="A398" s="15" t="s">
        <v>1722</v>
      </c>
      <c r="B398" s="9" t="str">
        <f aca="false">"Auf der Haide "&amp;D398</f>
        <v>Auf der Haide 55</v>
      </c>
      <c r="C398" s="9" t="str">
        <f aca="false">E398&amp;", "&amp;F398&amp;", "&amp;G398</f>
        <v>Meier, Alb., Arbeiter</v>
      </c>
      <c r="D398" s="16" t="n">
        <v>55</v>
      </c>
      <c r="E398" s="9" t="s">
        <v>748</v>
      </c>
      <c r="F398" s="9" t="s">
        <v>841</v>
      </c>
      <c r="G398" s="9" t="s">
        <v>94</v>
      </c>
    </row>
    <row r="399" customFormat="false" ht="14.15" hidden="false" customHeight="true" outlineLevel="0" collapsed="false">
      <c r="A399" s="15" t="s">
        <v>749</v>
      </c>
      <c r="B399" s="9" t="str">
        <f aca="false">"Am Grashof "&amp;D399</f>
        <v>Am Grashof 13</v>
      </c>
      <c r="C399" s="9" t="str">
        <f aca="false">E399&amp;", "&amp;F399&amp;", "&amp;G399</f>
        <v>Meier, B., Zimmermann</v>
      </c>
      <c r="D399" s="16" t="n">
        <v>13</v>
      </c>
      <c r="E399" s="9" t="s">
        <v>748</v>
      </c>
      <c r="F399" s="9" t="s">
        <v>2584</v>
      </c>
      <c r="G399" s="9" t="s">
        <v>137</v>
      </c>
    </row>
    <row r="400" customFormat="false" ht="14.15" hidden="false" customHeight="true" outlineLevel="0" collapsed="false">
      <c r="A400" s="15" t="s">
        <v>830</v>
      </c>
      <c r="B400" s="9" t="str">
        <f aca="false">"Hohenkampsweg "&amp;D400</f>
        <v>Hohenkampsweg 38</v>
      </c>
      <c r="C400" s="9" t="str">
        <f aca="false">E400&amp;", "&amp;F400&amp;", "&amp;G400</f>
        <v>Meier, Carl, Landmann</v>
      </c>
      <c r="D400" s="16" t="n">
        <v>38</v>
      </c>
      <c r="E400" s="9" t="s">
        <v>748</v>
      </c>
      <c r="F400" s="9" t="s">
        <v>235</v>
      </c>
      <c r="G400" s="9" t="s">
        <v>164</v>
      </c>
    </row>
    <row r="401" customFormat="false" ht="14.15" hidden="false" customHeight="true" outlineLevel="0" collapsed="false">
      <c r="A401" s="15" t="s">
        <v>1496</v>
      </c>
      <c r="B401" s="9" t="str">
        <f aca="false">"Auf der Haide "&amp;D401</f>
        <v>Auf der Haide 11</v>
      </c>
      <c r="C401" s="9" t="str">
        <f aca="false">E401&amp;", "&amp;F401&amp;", "&amp;G401</f>
        <v>Meier, Carsten, Landmann</v>
      </c>
      <c r="D401" s="16" t="n">
        <v>11</v>
      </c>
      <c r="E401" s="9" t="s">
        <v>748</v>
      </c>
      <c r="F401" s="9" t="s">
        <v>1495</v>
      </c>
      <c r="G401" s="9" t="s">
        <v>164</v>
      </c>
    </row>
    <row r="402" customFormat="false" ht="14.15" hidden="false" customHeight="true" outlineLevel="0" collapsed="false">
      <c r="A402" s="15" t="s">
        <v>276</v>
      </c>
      <c r="B402" s="9" t="str">
        <f aca="false">"Oberneulander Landstraße "&amp;D402</f>
        <v>Oberneulander Landstraße 157</v>
      </c>
      <c r="C402" s="9" t="str">
        <f aca="false">E402&amp;", "&amp;F402&amp;", "&amp;G402</f>
        <v>Meier, Fr., Gärtner</v>
      </c>
      <c r="D402" s="16" t="n">
        <v>157</v>
      </c>
      <c r="E402" s="9" t="s">
        <v>748</v>
      </c>
      <c r="F402" s="9" t="s">
        <v>130</v>
      </c>
      <c r="G402" s="9" t="s">
        <v>236</v>
      </c>
    </row>
    <row r="403" customFormat="false" ht="14.15" hidden="false" customHeight="true" outlineLevel="0" collapsed="false">
      <c r="A403" s="15" t="s">
        <v>1753</v>
      </c>
      <c r="B403" s="9" t="str">
        <f aca="false">"Mühlenweg "&amp;D403</f>
        <v>Mühlenweg 11</v>
      </c>
      <c r="C403" s="9" t="str">
        <f aca="false">E403&amp;", "&amp;F403&amp;", "&amp;G403</f>
        <v>Meier, H., Arbeiter</v>
      </c>
      <c r="D403" s="16" t="n">
        <v>11</v>
      </c>
      <c r="E403" s="9" t="s">
        <v>748</v>
      </c>
      <c r="F403" s="9" t="s">
        <v>109</v>
      </c>
      <c r="G403" s="9" t="s">
        <v>94</v>
      </c>
    </row>
    <row r="404" customFormat="false" ht="14.15" hidden="false" customHeight="true" outlineLevel="0" collapsed="false">
      <c r="A404" s="15" t="s">
        <v>1432</v>
      </c>
      <c r="B404" s="9" t="str">
        <f aca="false">"Schevemoorer Landstraße "&amp;D404</f>
        <v>Schevemoorer Landstraße 3</v>
      </c>
      <c r="C404" s="9" t="str">
        <f aca="false">E404&amp;", "&amp;F404&amp;", "&amp;G404</f>
        <v>Meier, H. D., Landmann</v>
      </c>
      <c r="D404" s="16" t="n">
        <v>3</v>
      </c>
      <c r="E404" s="9" t="s">
        <v>748</v>
      </c>
      <c r="F404" s="9" t="s">
        <v>447</v>
      </c>
      <c r="G404" s="9" t="s">
        <v>164</v>
      </c>
    </row>
    <row r="405" customFormat="false" ht="14.15" hidden="false" customHeight="true" outlineLevel="0" collapsed="false">
      <c r="A405" s="15" t="s">
        <v>1689</v>
      </c>
      <c r="B405" s="9" t="str">
        <f aca="false">"Auf der Haide "&amp;D405</f>
        <v>Auf der Haide 31</v>
      </c>
      <c r="C405" s="9" t="str">
        <f aca="false">E405&amp;", "&amp;F405&amp;", "&amp;G405</f>
        <v>Meier, Hch., Arbeiter</v>
      </c>
      <c r="D405" s="16" t="n">
        <v>31</v>
      </c>
      <c r="E405" s="9" t="s">
        <v>748</v>
      </c>
      <c r="F405" s="9" t="s">
        <v>754</v>
      </c>
      <c r="G405" s="9" t="s">
        <v>94</v>
      </c>
    </row>
    <row r="406" customFormat="false" ht="14.15" hidden="false" customHeight="true" outlineLevel="0" collapsed="false">
      <c r="A406" s="15" t="s">
        <v>1280</v>
      </c>
      <c r="B406" s="9" t="str">
        <f aca="false">"Rockwinkeler Landstraße "&amp;D406</f>
        <v>Rockwinkeler Landstraße 71</v>
      </c>
      <c r="C406" s="9" t="str">
        <f aca="false">E406&amp;", "&amp;F406&amp;", "&amp;G406</f>
        <v>Meier, Hch. Chr., Arbeiter</v>
      </c>
      <c r="D406" s="16" t="n">
        <v>71</v>
      </c>
      <c r="E406" s="9" t="s">
        <v>748</v>
      </c>
      <c r="F406" s="9" t="s">
        <v>2814</v>
      </c>
      <c r="G406" s="9" t="s">
        <v>94</v>
      </c>
    </row>
    <row r="407" customFormat="false" ht="14.15" hidden="false" customHeight="true" outlineLevel="0" collapsed="false">
      <c r="A407" s="15" t="s">
        <v>664</v>
      </c>
      <c r="B407" s="9" t="str">
        <f aca="false">"Oberneulander Landstraße "&amp;D407</f>
        <v>Oberneulander Landstraße 8</v>
      </c>
      <c r="C407" s="9" t="str">
        <f aca="false">E407&amp;", "&amp;F407&amp;", "&amp;G407&amp;", "&amp;H407</f>
        <v>Meier, Herm., Landmann, Wirt</v>
      </c>
      <c r="D407" s="16" t="n">
        <v>8</v>
      </c>
      <c r="E407" s="9" t="s">
        <v>748</v>
      </c>
      <c r="F407" s="9" t="s">
        <v>409</v>
      </c>
      <c r="G407" s="9" t="s">
        <v>164</v>
      </c>
      <c r="H407" s="9" t="s">
        <v>217</v>
      </c>
    </row>
    <row r="408" customFormat="false" ht="14.15" hidden="false" customHeight="true" outlineLevel="0" collapsed="false">
      <c r="A408" s="15" t="s">
        <v>1280</v>
      </c>
      <c r="B408" s="9" t="str">
        <f aca="false">"Rockwinkeler Landstraße "&amp;D408</f>
        <v>Rockwinkeler Landstraße 71</v>
      </c>
      <c r="C408" s="9" t="str">
        <f aca="false">E408&amp;", "&amp;F408&amp;", "&amp;G408</f>
        <v>Meier, Herm. Hch., Arbeiter</v>
      </c>
      <c r="D408" s="16" t="n">
        <v>71</v>
      </c>
      <c r="E408" s="9" t="s">
        <v>748</v>
      </c>
      <c r="F408" s="9" t="s">
        <v>2815</v>
      </c>
      <c r="G408" s="9" t="s">
        <v>94</v>
      </c>
    </row>
    <row r="409" customFormat="false" ht="14.15" hidden="false" customHeight="true" outlineLevel="0" collapsed="false">
      <c r="A409" s="15" t="s">
        <v>1406</v>
      </c>
      <c r="B409" s="9" t="str">
        <f aca="false">"An der Kaemenade "&amp;D409</f>
        <v>An der Kaemenade 3</v>
      </c>
      <c r="C409" s="9" t="str">
        <f aca="false">E409&amp;", "&amp;F409&amp;", "&amp;G409</f>
        <v>Meier, Joh., Wwe.</v>
      </c>
      <c r="D409" s="16" t="n">
        <v>3</v>
      </c>
      <c r="E409" s="9" t="s">
        <v>748</v>
      </c>
      <c r="F409" s="9" t="s">
        <v>143</v>
      </c>
      <c r="G409" s="9" t="s">
        <v>91</v>
      </c>
    </row>
    <row r="410" customFormat="false" ht="14.15" hidden="false" customHeight="true" outlineLevel="0" collapsed="false">
      <c r="A410" s="15" t="s">
        <v>1406</v>
      </c>
      <c r="B410" s="9" t="str">
        <f aca="false">"An der Kaemenade "&amp;D410</f>
        <v>An der Kaemenade 3</v>
      </c>
      <c r="C410" s="9" t="str">
        <f aca="false">E410&amp;", "&amp;F410&amp;", "&amp;G410</f>
        <v>Meier, Joh., Zimmermann</v>
      </c>
      <c r="D410" s="16" t="n">
        <v>3</v>
      </c>
      <c r="E410" s="9" t="s">
        <v>748</v>
      </c>
      <c r="F410" s="9" t="s">
        <v>143</v>
      </c>
      <c r="G410" s="9" t="s">
        <v>137</v>
      </c>
    </row>
    <row r="411" customFormat="false" ht="14.15" hidden="false" customHeight="true" outlineLevel="0" collapsed="false">
      <c r="A411" s="15" t="s">
        <v>452</v>
      </c>
      <c r="B411" s="9" t="str">
        <f aca="false">"Oberneulander Landstraße "&amp;D411</f>
        <v>Oberneulander Landstraße 73</v>
      </c>
      <c r="C411" s="9" t="str">
        <f aca="false">E411&amp;", "&amp;F411&amp;", "&amp;G411</f>
        <v>Meier, Lür, Landmann</v>
      </c>
      <c r="D411" s="16" t="n">
        <v>73</v>
      </c>
      <c r="E411" s="9" t="s">
        <v>748</v>
      </c>
      <c r="F411" s="9" t="s">
        <v>145</v>
      </c>
      <c r="G411" s="9" t="s">
        <v>164</v>
      </c>
    </row>
    <row r="412" customFormat="false" ht="14.15" hidden="false" customHeight="true" outlineLevel="0" collapsed="false">
      <c r="A412" s="15" t="s">
        <v>1086</v>
      </c>
      <c r="B412" s="9" t="str">
        <f aca="false">"Rockwinkeler Chaussee "&amp;D412</f>
        <v>Rockwinkeler Chaussee 64</v>
      </c>
      <c r="C412" s="9" t="str">
        <f aca="false">E412&amp;", "&amp;F412&amp;", "&amp;G412</f>
        <v>Meierdierks, Chr., Wegaufseher</v>
      </c>
      <c r="D412" s="16" t="n">
        <v>64</v>
      </c>
      <c r="E412" s="9" t="s">
        <v>101</v>
      </c>
      <c r="F412" s="9" t="s">
        <v>242</v>
      </c>
      <c r="G412" s="9" t="s">
        <v>1085</v>
      </c>
    </row>
    <row r="413" customFormat="false" ht="14.15" hidden="false" customHeight="true" outlineLevel="0" collapsed="false">
      <c r="A413" s="15" t="s">
        <v>1782</v>
      </c>
      <c r="B413" s="9" t="str">
        <f aca="false">"Mühlenfeldstraße "&amp;D413</f>
        <v>Mühlenfeldstraße 59</v>
      </c>
      <c r="C413" s="9" t="str">
        <f aca="false">E413&amp;", "&amp;F413&amp;", "&amp;G413</f>
        <v>Meierdierks, Fr., Arbeiter</v>
      </c>
      <c r="D413" s="16" t="n">
        <v>59</v>
      </c>
      <c r="E413" s="9" t="s">
        <v>101</v>
      </c>
      <c r="F413" s="9" t="s">
        <v>130</v>
      </c>
      <c r="G413" s="9" t="s">
        <v>94</v>
      </c>
    </row>
    <row r="414" customFormat="false" ht="14.15" hidden="false" customHeight="true" outlineLevel="0" collapsed="false">
      <c r="A414" s="15" t="s">
        <v>1167</v>
      </c>
      <c r="B414" s="9" t="str">
        <f aca="false">"Rockwinkeler Landstraße "&amp;D414</f>
        <v>Rockwinkeler Landstraße 25</v>
      </c>
      <c r="C414" s="9" t="str">
        <f aca="false">E414&amp;", "&amp;F414&amp;", "&amp;G414</f>
        <v>Meierdierks, J., Landmann</v>
      </c>
      <c r="D414" s="16" t="n">
        <v>25</v>
      </c>
      <c r="E414" s="9" t="s">
        <v>101</v>
      </c>
      <c r="F414" s="9" t="s">
        <v>150</v>
      </c>
      <c r="G414" s="9" t="s">
        <v>164</v>
      </c>
    </row>
    <row r="415" customFormat="false" ht="14.15" hidden="false" customHeight="true" outlineLevel="0" collapsed="false">
      <c r="A415" s="15" t="s">
        <v>1766</v>
      </c>
      <c r="B415" s="9" t="str">
        <f aca="false">"Mühlenfeldstraße "&amp;D415</f>
        <v>Mühlenfeldstraße 68</v>
      </c>
      <c r="C415" s="9" t="str">
        <f aca="false">E415&amp;", "&amp;F415&amp;", "&amp;G415</f>
        <v>Meinhard, A., Wwe.</v>
      </c>
      <c r="D415" s="16" t="n">
        <v>68</v>
      </c>
      <c r="E415" s="9" t="s">
        <v>2685</v>
      </c>
      <c r="F415" s="9" t="s">
        <v>256</v>
      </c>
      <c r="G415" s="9" t="s">
        <v>91</v>
      </c>
    </row>
    <row r="416" customFormat="false" ht="14.15" hidden="false" customHeight="true" outlineLevel="0" collapsed="false">
      <c r="A416" s="15" t="s">
        <v>1981</v>
      </c>
      <c r="B416" s="9" t="str">
        <f aca="false">"Rockwinkeler Chaussee "&amp;D416</f>
        <v>Rockwinkeler Chaussee 18</v>
      </c>
      <c r="C416" s="9" t="str">
        <f aca="false">E416&amp;", "&amp;F416&amp;", "&amp;G416</f>
        <v>Meißner, Hch., Handlungsgehülfe</v>
      </c>
      <c r="D416" s="16" t="n">
        <v>18</v>
      </c>
      <c r="E416" s="9" t="s">
        <v>2768</v>
      </c>
      <c r="F416" s="9" t="s">
        <v>754</v>
      </c>
      <c r="G416" s="9" t="s">
        <v>2688</v>
      </c>
    </row>
    <row r="417" customFormat="false" ht="14.15" hidden="false" customHeight="true" outlineLevel="0" collapsed="false">
      <c r="A417" s="15" t="s">
        <v>720</v>
      </c>
      <c r="B417" s="9" t="str">
        <f aca="false">"Oberneulander Landstraße "&amp;D417</f>
        <v>Oberneulander Landstraße 19</v>
      </c>
      <c r="C417" s="9" t="str">
        <f aca="false">E417&amp;", "&amp;F417&amp;", "&amp;G417&amp;", "&amp;H417</f>
        <v>Mencke, D., Wwe., Kolonialwarenhandlung</v>
      </c>
      <c r="D417" s="16" t="n">
        <v>19</v>
      </c>
      <c r="E417" s="9" t="s">
        <v>2694</v>
      </c>
      <c r="F417" s="9" t="s">
        <v>263</v>
      </c>
      <c r="G417" s="9" t="s">
        <v>91</v>
      </c>
      <c r="H417" s="9" t="s">
        <v>547</v>
      </c>
    </row>
    <row r="418" customFormat="false" ht="14.15" hidden="false" customHeight="true" outlineLevel="0" collapsed="false">
      <c r="A418" s="15" t="s">
        <v>720</v>
      </c>
      <c r="B418" s="9" t="str">
        <f aca="false">"Oberneulander Landstraße "&amp;D418</f>
        <v>Oberneulander Landstraße 19</v>
      </c>
      <c r="C418" s="9" t="str">
        <f aca="false">E418&amp;", "&amp;F418&amp;", "&amp;G418</f>
        <v>Mencke, Ferdin., Händler</v>
      </c>
      <c r="D418" s="16" t="n">
        <v>19</v>
      </c>
      <c r="E418" s="9" t="s">
        <v>2694</v>
      </c>
      <c r="F418" s="9" t="s">
        <v>2700</v>
      </c>
      <c r="G418" s="9" t="s">
        <v>2719</v>
      </c>
    </row>
    <row r="419" customFormat="false" ht="14.15" hidden="false" customHeight="true" outlineLevel="0" collapsed="false">
      <c r="A419" s="15" t="s">
        <v>1812</v>
      </c>
      <c r="B419" s="9" t="str">
        <f aca="false">"Mühlenweg "&amp;D419</f>
        <v>Mühlenweg 20</v>
      </c>
      <c r="C419" s="9" t="str">
        <f aca="false">E419&amp;", "&amp;F419&amp;", "&amp;G419</f>
        <v>Mencke, W., Schlachter</v>
      </c>
      <c r="D419" s="16" t="n">
        <v>20</v>
      </c>
      <c r="E419" s="9" t="s">
        <v>2694</v>
      </c>
      <c r="F419" s="9" t="s">
        <v>559</v>
      </c>
      <c r="G419" s="9" t="s">
        <v>337</v>
      </c>
    </row>
    <row r="420" customFormat="false" ht="14.15" hidden="false" customHeight="true" outlineLevel="0" collapsed="false">
      <c r="A420" s="15" t="s">
        <v>583</v>
      </c>
      <c r="B420" s="9" t="str">
        <f aca="false">"Oberneulander Landstraße "&amp;D420</f>
        <v>Oberneulander Landstraße 45</v>
      </c>
      <c r="C420" s="9" t="str">
        <f aca="false">E420&amp;", "&amp;F420&amp;", "&amp;G420</f>
        <v>Meyer, Hinr., Maschinenmeister</v>
      </c>
      <c r="D420" s="16" t="n">
        <v>45</v>
      </c>
      <c r="E420" s="9" t="s">
        <v>241</v>
      </c>
      <c r="F420" s="9" t="s">
        <v>355</v>
      </c>
      <c r="G420" s="9" t="s">
        <v>582</v>
      </c>
    </row>
    <row r="421" customFormat="false" ht="14.15" hidden="false" customHeight="true" outlineLevel="0" collapsed="false">
      <c r="A421" s="15" t="s">
        <v>2317</v>
      </c>
      <c r="B421" s="9" t="str">
        <f aca="false">"Apfelallee "&amp;D421</f>
        <v>Apfelallee 4</v>
      </c>
      <c r="C421" s="9" t="str">
        <f aca="false">E421&amp;", "&amp;F421&amp;", "&amp;G421</f>
        <v>Meyer, W., Maurer</v>
      </c>
      <c r="D421" s="16" t="n">
        <v>4</v>
      </c>
      <c r="E421" s="9" t="s">
        <v>241</v>
      </c>
      <c r="F421" s="9" t="s">
        <v>559</v>
      </c>
      <c r="G421" s="9" t="s">
        <v>727</v>
      </c>
    </row>
    <row r="422" customFormat="false" ht="14.15" hidden="false" customHeight="true" outlineLevel="0" collapsed="false">
      <c r="A422" s="15" t="s">
        <v>697</v>
      </c>
      <c r="B422" s="9" t="str">
        <f aca="false">"Hodenbergerstraße "&amp;D422</f>
        <v>Hodenbergerstraße 41</v>
      </c>
      <c r="C422" s="9" t="str">
        <f aca="false">E422&amp;", "&amp;F422&amp;", "&amp;G422</f>
        <v>Meyerdierks, Fr., Landmann</v>
      </c>
      <c r="D422" s="16" t="n">
        <v>41</v>
      </c>
      <c r="E422" s="9" t="s">
        <v>386</v>
      </c>
      <c r="F422" s="9" t="s">
        <v>130</v>
      </c>
      <c r="G422" s="9" t="s">
        <v>164</v>
      </c>
    </row>
    <row r="423" customFormat="false" ht="14.15" hidden="false" customHeight="true" outlineLevel="0" collapsed="false">
      <c r="A423" s="15" t="s">
        <v>387</v>
      </c>
      <c r="B423" s="9" t="str">
        <f aca="false">"Oberneulander Landstraße "&amp;D423</f>
        <v>Oberneulander Landstraße 117</v>
      </c>
      <c r="C423" s="9" t="str">
        <f aca="false">E423&amp;", "&amp;F423&amp;", "&amp;G423</f>
        <v>Meyerdierks, Gg., Arbeiter</v>
      </c>
      <c r="D423" s="16" t="n">
        <v>117</v>
      </c>
      <c r="E423" s="9" t="s">
        <v>386</v>
      </c>
      <c r="F423" s="9" t="s">
        <v>2595</v>
      </c>
      <c r="G423" s="9" t="s">
        <v>94</v>
      </c>
    </row>
    <row r="424" customFormat="false" ht="14.15" hidden="false" customHeight="true" outlineLevel="0" collapsed="false">
      <c r="A424" s="15" t="s">
        <v>103</v>
      </c>
      <c r="B424" s="9" t="str">
        <f aca="false">"Am Rüten "&amp;D424</f>
        <v>Am Rüten 61</v>
      </c>
      <c r="C424" s="9" t="str">
        <f aca="false">E424&amp;", "&amp;F424&amp;", "&amp;G424</f>
        <v>Meyerdierks, H., Arbeiter</v>
      </c>
      <c r="D424" s="16" t="n">
        <v>61</v>
      </c>
      <c r="E424" s="9" t="s">
        <v>386</v>
      </c>
      <c r="F424" s="9" t="s">
        <v>109</v>
      </c>
      <c r="G424" s="9" t="s">
        <v>94</v>
      </c>
    </row>
    <row r="425" customFormat="false" ht="14.15" hidden="false" customHeight="true" outlineLevel="0" collapsed="false">
      <c r="A425" s="15" t="s">
        <v>387</v>
      </c>
      <c r="B425" s="9" t="str">
        <f aca="false">"Oberneulander Landstraße "&amp;D425</f>
        <v>Oberneulander Landstraße 117</v>
      </c>
      <c r="C425" s="9" t="str">
        <f aca="false">E425&amp;", "&amp;F425&amp;", "&amp;G425</f>
        <v>Meyerdierks, Hinr., Landwirt</v>
      </c>
      <c r="D425" s="16" t="n">
        <v>117</v>
      </c>
      <c r="E425" s="9" t="s">
        <v>386</v>
      </c>
      <c r="F425" s="9" t="s">
        <v>355</v>
      </c>
      <c r="G425" s="9" t="s">
        <v>124</v>
      </c>
    </row>
    <row r="426" customFormat="false" ht="14.15" hidden="false" customHeight="true" outlineLevel="0" collapsed="false">
      <c r="A426" s="15" t="s">
        <v>1232</v>
      </c>
      <c r="B426" s="9" t="str">
        <f aca="false">"Rockwinkeler Landstraße "&amp;D426</f>
        <v>Rockwinkeler Landstraße 45</v>
      </c>
      <c r="C426" s="9" t="str">
        <f aca="false">E426&amp;", "&amp;F426&amp;", "&amp;H426</f>
        <v>Michaelsen, W. B., Landgut</v>
      </c>
      <c r="D426" s="16" t="n">
        <v>45</v>
      </c>
      <c r="E426" s="9" t="s">
        <v>1231</v>
      </c>
      <c r="F426" s="9" t="s">
        <v>2805</v>
      </c>
      <c r="H426" s="9" t="s">
        <v>151</v>
      </c>
    </row>
    <row r="427" customFormat="false" ht="14.15" hidden="false" customHeight="true" outlineLevel="0" collapsed="false">
      <c r="A427" s="15" t="s">
        <v>2370</v>
      </c>
      <c r="B427" s="9" t="str">
        <f aca="false">"Apfelallee "&amp;D427</f>
        <v>Apfelallee 30</v>
      </c>
      <c r="C427" s="9" t="str">
        <f aca="false">E427&amp;", "&amp;F427&amp;", "&amp;G427</f>
        <v>Michel, El., Diakonissin</v>
      </c>
      <c r="D427" s="16" t="n">
        <v>30</v>
      </c>
      <c r="E427" s="9" t="s">
        <v>2636</v>
      </c>
      <c r="F427" s="9" t="s">
        <v>2637</v>
      </c>
      <c r="G427" s="9" t="s">
        <v>2627</v>
      </c>
    </row>
    <row r="428" customFormat="false" ht="14.15" hidden="false" customHeight="true" outlineLevel="0" collapsed="false">
      <c r="A428" s="15" t="s">
        <v>175</v>
      </c>
      <c r="B428" s="9" t="str">
        <f aca="false">"Oberneulander Landstraße "&amp;D428</f>
        <v>Oberneulander Landstraße 195</v>
      </c>
      <c r="C428" s="9" t="s">
        <v>228</v>
      </c>
      <c r="D428" s="16" t="n">
        <v>195</v>
      </c>
      <c r="E428" s="9" t="s">
        <v>149</v>
      </c>
      <c r="F428" s="9" t="s">
        <v>2756</v>
      </c>
      <c r="H428" s="9" t="s">
        <v>151</v>
      </c>
    </row>
    <row r="429" customFormat="false" ht="14.15" hidden="false" customHeight="true" outlineLevel="0" collapsed="false">
      <c r="A429" s="15" t="s">
        <v>1651</v>
      </c>
      <c r="B429" s="9" t="str">
        <f aca="false">"Am Haiddamm "&amp;D429</f>
        <v>Am Haiddamm 2</v>
      </c>
      <c r="C429" s="9" t="str">
        <f aca="false">E429&amp;", "&amp;F429&amp;", "&amp;H429</f>
        <v>Migault, Dr. H., Landgut</v>
      </c>
      <c r="D429" s="16" t="n">
        <v>2</v>
      </c>
      <c r="E429" s="9" t="s">
        <v>149</v>
      </c>
      <c r="F429" s="9" t="s">
        <v>2585</v>
      </c>
      <c r="H429" s="9" t="s">
        <v>151</v>
      </c>
    </row>
    <row r="430" customFormat="false" ht="14.15" hidden="false" customHeight="true" outlineLevel="0" collapsed="false">
      <c r="A430" s="15" t="s">
        <v>152</v>
      </c>
      <c r="B430" s="9" t="str">
        <f aca="false">"An den Wühren "&amp;D430</f>
        <v>An den Wühren 1</v>
      </c>
      <c r="C430" s="9" t="str">
        <f aca="false">E430&amp;", "&amp;F430&amp;", "&amp;H430</f>
        <v>Migault, W. J., Landgut</v>
      </c>
      <c r="D430" s="16" t="n">
        <v>1</v>
      </c>
      <c r="E430" s="9" t="s">
        <v>149</v>
      </c>
      <c r="F430" s="9" t="s">
        <v>2620</v>
      </c>
      <c r="H430" s="9" t="s">
        <v>151</v>
      </c>
    </row>
    <row r="431" customFormat="false" ht="14.15" hidden="false" customHeight="true" outlineLevel="0" collapsed="false">
      <c r="A431" s="15" t="s">
        <v>1642</v>
      </c>
      <c r="B431" s="9" t="str">
        <f aca="false">"Rockwinkeler Landstraße "&amp;D431</f>
        <v>Rockwinkeler Landstraße 64</v>
      </c>
      <c r="C431" s="9" t="str">
        <f aca="false">E431&amp;"s "&amp;H431</f>
        <v>Migaults Landgut</v>
      </c>
      <c r="D431" s="16" t="n">
        <v>64</v>
      </c>
      <c r="E431" s="9" t="s">
        <v>149</v>
      </c>
      <c r="H431" s="9" t="s">
        <v>151</v>
      </c>
    </row>
    <row r="432" customFormat="false" ht="14.15" hidden="false" customHeight="true" outlineLevel="0" collapsed="false">
      <c r="A432" s="15" t="s">
        <v>2075</v>
      </c>
      <c r="B432" s="9" t="str">
        <f aca="false">"Oberneulander Landstraße "&amp;D432</f>
        <v>Oberneulander Landstraße 62</v>
      </c>
      <c r="C432" s="9" t="str">
        <f aca="false">E432&amp;", "&amp;F432&amp;", "&amp;G432</f>
        <v>Mindermann, D., Landmann</v>
      </c>
      <c r="D432" s="16" t="n">
        <v>62</v>
      </c>
      <c r="E432" s="9" t="s">
        <v>2074</v>
      </c>
      <c r="F432" s="9" t="s">
        <v>263</v>
      </c>
      <c r="G432" s="9" t="s">
        <v>164</v>
      </c>
    </row>
    <row r="433" customFormat="false" ht="14.15" hidden="false" customHeight="true" outlineLevel="0" collapsed="false">
      <c r="A433" s="15" t="s">
        <v>1289</v>
      </c>
      <c r="B433" s="9" t="str">
        <f aca="false">"Rockwinkeler Landstraße "&amp;D433</f>
        <v>Rockwinkeler Landstraße 81</v>
      </c>
      <c r="C433" s="9" t="str">
        <f aca="false">E433&amp;", "&amp;F433&amp;", "&amp;G433</f>
        <v>Möhlenbrock, A., Wwe.</v>
      </c>
      <c r="D433" s="16" t="n">
        <v>81</v>
      </c>
      <c r="E433" s="9" t="s">
        <v>646</v>
      </c>
      <c r="F433" s="9" t="s">
        <v>256</v>
      </c>
      <c r="G433" s="9" t="s">
        <v>91</v>
      </c>
    </row>
    <row r="434" customFormat="false" ht="14.15" hidden="false" customHeight="true" outlineLevel="0" collapsed="false">
      <c r="A434" s="15" t="s">
        <v>1646</v>
      </c>
      <c r="B434" s="9" t="str">
        <f aca="false">"Rockwinkeler Landstraße "&amp;D434</f>
        <v>Rockwinkeler Landstraße 64</v>
      </c>
      <c r="C434" s="9" t="str">
        <f aca="false">E434&amp;", "&amp;F434&amp;", "&amp;G434</f>
        <v>Möhlenbrock, D., Hofmeier</v>
      </c>
      <c r="D434" s="16" t="n">
        <v>64</v>
      </c>
      <c r="E434" s="9" t="s">
        <v>646</v>
      </c>
      <c r="F434" s="9" t="s">
        <v>263</v>
      </c>
      <c r="G434" s="9" t="s">
        <v>183</v>
      </c>
    </row>
    <row r="435" customFormat="false" ht="14.15" hidden="false" customHeight="true" outlineLevel="0" collapsed="false">
      <c r="A435" s="15" t="s">
        <v>2340</v>
      </c>
      <c r="B435" s="9" t="str">
        <f aca="false">"Apfelallee "&amp;D435</f>
        <v>Apfelallee 10</v>
      </c>
      <c r="C435" s="9" t="str">
        <f aca="false">E435&amp;", "&amp;F435&amp;", "&amp;G435</f>
        <v>Möhlenbrock, H., Tonnenmacher</v>
      </c>
      <c r="D435" s="16" t="n">
        <v>10</v>
      </c>
      <c r="E435" s="9" t="s">
        <v>646</v>
      </c>
      <c r="F435" s="9" t="s">
        <v>109</v>
      </c>
      <c r="G435" s="9" t="s">
        <v>1595</v>
      </c>
    </row>
    <row r="436" customFormat="false" ht="14.15" hidden="false" customHeight="true" outlineLevel="0" collapsed="false">
      <c r="A436" s="15" t="s">
        <v>2120</v>
      </c>
      <c r="B436" s="9" t="str">
        <f aca="false">"Oberneulander Landstraße "&amp;D436</f>
        <v>Oberneulander Landstraße 114</v>
      </c>
      <c r="C436" s="9" t="str">
        <f aca="false">E436&amp;", "&amp;F436&amp;", "&amp;G436</f>
        <v>Möhlenbrock, Hch., Gärtner</v>
      </c>
      <c r="D436" s="16" t="n">
        <v>114</v>
      </c>
      <c r="E436" s="9" t="s">
        <v>646</v>
      </c>
      <c r="F436" s="9" t="s">
        <v>754</v>
      </c>
      <c r="G436" s="9" t="s">
        <v>236</v>
      </c>
    </row>
    <row r="437" customFormat="false" ht="14.15" hidden="false" customHeight="true" outlineLevel="0" collapsed="false">
      <c r="A437" s="15" t="s">
        <v>648</v>
      </c>
      <c r="B437" s="9" t="str">
        <f aca="false">"Oberneulander Landstraße "&amp;D437</f>
        <v>Oberneulander Landstraße 22</v>
      </c>
      <c r="C437" s="9" t="str">
        <f aca="false">E437&amp;", "&amp;F437&amp;", "&amp;G437</f>
        <v>Möhlenbrock, Hch., Maler</v>
      </c>
      <c r="D437" s="16" t="n">
        <v>22</v>
      </c>
      <c r="E437" s="9" t="s">
        <v>646</v>
      </c>
      <c r="F437" s="9" t="s">
        <v>754</v>
      </c>
      <c r="G437" s="9" t="s">
        <v>647</v>
      </c>
    </row>
    <row r="438" customFormat="false" ht="14.15" hidden="false" customHeight="true" outlineLevel="0" collapsed="false">
      <c r="A438" s="15" t="s">
        <v>2340</v>
      </c>
      <c r="B438" s="9" t="str">
        <f aca="false">"Apfelallee "&amp;D438</f>
        <v>Apfelallee 10</v>
      </c>
      <c r="C438" s="9" t="str">
        <f aca="false">E438&amp;", "&amp;F438&amp;", "&amp;G438</f>
        <v>Möhlenbrock, W., Arbeiter</v>
      </c>
      <c r="D438" s="16" t="n">
        <v>10</v>
      </c>
      <c r="E438" s="9" t="s">
        <v>646</v>
      </c>
      <c r="F438" s="9" t="s">
        <v>559</v>
      </c>
      <c r="G438" s="9" t="s">
        <v>94</v>
      </c>
    </row>
    <row r="439" customFormat="false" ht="14.15" hidden="false" customHeight="true" outlineLevel="0" collapsed="false">
      <c r="A439" s="18" t="s">
        <v>1396</v>
      </c>
      <c r="B439" s="9" t="str">
        <f aca="false">"Osterholzer Chaussee "&amp;D439</f>
        <v>Osterholzer Chaussee 36</v>
      </c>
      <c r="C439" s="9" t="str">
        <f aca="false">E439&amp;", "&amp;F439&amp;", "&amp;G439</f>
        <v>Mohrmann, Hinr., Krämer</v>
      </c>
      <c r="D439" s="16" t="n">
        <v>36</v>
      </c>
      <c r="E439" s="9" t="s">
        <v>1395</v>
      </c>
      <c r="F439" s="9" t="s">
        <v>355</v>
      </c>
      <c r="G439" s="9" t="s">
        <v>1071</v>
      </c>
    </row>
    <row r="440" customFormat="false" ht="14.15" hidden="false" customHeight="true" outlineLevel="0" collapsed="false">
      <c r="A440" s="15" t="s">
        <v>1714</v>
      </c>
      <c r="B440" s="9" t="str">
        <f aca="false">"Auf der Haide "&amp;D440</f>
        <v>Auf der Haide 46</v>
      </c>
      <c r="C440" s="9" t="str">
        <f aca="false">E440&amp;", "&amp;F440&amp;", "&amp;G440</f>
        <v>Möllenkamp, Rud., Bote</v>
      </c>
      <c r="D440" s="16" t="n">
        <v>46</v>
      </c>
      <c r="E440" s="9" t="s">
        <v>2657</v>
      </c>
      <c r="F440" s="9" t="s">
        <v>2658</v>
      </c>
      <c r="G440" s="9" t="s">
        <v>2519</v>
      </c>
    </row>
    <row r="441" customFormat="false" ht="14.15" hidden="false" customHeight="true" outlineLevel="0" collapsed="false">
      <c r="A441" s="15" t="s">
        <v>2370</v>
      </c>
      <c r="B441" s="9" t="str">
        <f aca="false">"Apfelallee "&amp;D441</f>
        <v>Apfelallee 30</v>
      </c>
      <c r="C441" s="9" t="str">
        <f aca="false">E441&amp;", "&amp;F441&amp;", "&amp;G441</f>
        <v>Möller, M., Diakonissin</v>
      </c>
      <c r="D441" s="16" t="n">
        <v>30</v>
      </c>
      <c r="E441" s="9" t="s">
        <v>2638</v>
      </c>
      <c r="F441" s="9" t="s">
        <v>1829</v>
      </c>
      <c r="G441" s="9" t="s">
        <v>2627</v>
      </c>
    </row>
    <row r="442" customFormat="false" ht="14.15" hidden="false" customHeight="true" outlineLevel="0" collapsed="false">
      <c r="A442" s="15" t="s">
        <v>2370</v>
      </c>
      <c r="B442" s="9" t="str">
        <f aca="false">"Apfelallee "&amp;D442</f>
        <v>Apfelallee 30</v>
      </c>
      <c r="C442" s="9" t="str">
        <f aca="false">E442&amp;", "&amp;F442&amp;", "&amp;G442</f>
        <v>Mühlenberg, E., Diakonissin</v>
      </c>
      <c r="D442" s="16" t="n">
        <v>30</v>
      </c>
      <c r="E442" s="9" t="s">
        <v>2639</v>
      </c>
      <c r="F442" s="9" t="s">
        <v>2583</v>
      </c>
      <c r="G442" s="9" t="s">
        <v>2627</v>
      </c>
    </row>
    <row r="443" customFormat="false" ht="14.15" hidden="false" customHeight="true" outlineLevel="0" collapsed="false">
      <c r="A443" s="15" t="s">
        <v>1880</v>
      </c>
      <c r="B443" s="9" t="str">
        <f aca="false">"Mühlenfeldstraße "&amp;D443</f>
        <v>Mühlenfeldstraße 22</v>
      </c>
      <c r="C443" s="9" t="str">
        <f aca="false">E443&amp;", "&amp;F443&amp;", "&amp;G443</f>
        <v>Müller, A., Schlachter</v>
      </c>
      <c r="D443" s="16" t="n">
        <v>22</v>
      </c>
      <c r="E443" s="9" t="s">
        <v>162</v>
      </c>
      <c r="F443" s="9" t="s">
        <v>256</v>
      </c>
      <c r="G443" s="9" t="s">
        <v>337</v>
      </c>
    </row>
    <row r="444" customFormat="false" ht="14.15" hidden="false" customHeight="true" outlineLevel="0" collapsed="false">
      <c r="A444" s="15" t="s">
        <v>165</v>
      </c>
      <c r="B444" s="9" t="str">
        <f aca="false">"Oberneulander Landstraße "&amp;D444</f>
        <v>Oberneulander Landstraße 199</v>
      </c>
      <c r="C444" s="9" t="str">
        <f aca="false">E444&amp;", "&amp;F444&amp;", "&amp;G444</f>
        <v>Müller, Dan., Landmann</v>
      </c>
      <c r="D444" s="16" t="n">
        <v>199</v>
      </c>
      <c r="E444" s="9" t="s">
        <v>162</v>
      </c>
      <c r="F444" s="9" t="s">
        <v>545</v>
      </c>
      <c r="G444" s="9" t="s">
        <v>164</v>
      </c>
    </row>
    <row r="445" customFormat="false" ht="14.15" hidden="false" customHeight="true" outlineLevel="0" collapsed="false">
      <c r="A445" s="15" t="s">
        <v>165</v>
      </c>
      <c r="B445" s="9" t="str">
        <f aca="false">"Oberneulander Landstraße "&amp;D445</f>
        <v>Oberneulander Landstraße 199</v>
      </c>
      <c r="C445" s="9" t="str">
        <f aca="false">E445&amp;", "&amp;F445&amp;", "&amp;G445</f>
        <v>Müller, Hch., Altenteiler</v>
      </c>
      <c r="D445" s="16" t="n">
        <v>199</v>
      </c>
      <c r="E445" s="9" t="s">
        <v>162</v>
      </c>
      <c r="F445" s="9" t="s">
        <v>754</v>
      </c>
      <c r="G445" s="9" t="s">
        <v>2586</v>
      </c>
    </row>
    <row r="446" customFormat="false" ht="14.15" hidden="false" customHeight="true" outlineLevel="0" collapsed="false">
      <c r="A446" s="15" t="s">
        <v>875</v>
      </c>
      <c r="B446" s="9" t="str">
        <f aca="false">"Am Hodenberger Deich "&amp;D446</f>
        <v>Am Hodenberger Deich 81</v>
      </c>
      <c r="C446" s="9" t="str">
        <f aca="false">E446&amp;", "&amp;F446&amp;", "&amp;G446</f>
        <v>Müller, Hch., Landmann</v>
      </c>
      <c r="D446" s="16" t="n">
        <v>81</v>
      </c>
      <c r="E446" s="9" t="s">
        <v>162</v>
      </c>
      <c r="F446" s="9" t="s">
        <v>754</v>
      </c>
      <c r="G446" s="9" t="s">
        <v>164</v>
      </c>
    </row>
    <row r="447" customFormat="false" ht="14.15" hidden="false" customHeight="true" outlineLevel="0" collapsed="false">
      <c r="A447" s="15" t="s">
        <v>1930</v>
      </c>
      <c r="B447" s="9" t="str">
        <f aca="false">"Oberneulander Landstraße "&amp;D447</f>
        <v>Oberneulander Landstraße 40</v>
      </c>
      <c r="C447" s="9" t="str">
        <f aca="false">E447&amp;", "&amp;F447&amp;", "&amp;G447</f>
        <v>Müller, Hch., Schulvorsteher</v>
      </c>
      <c r="D447" s="16" t="n">
        <v>40</v>
      </c>
      <c r="E447" s="9" t="s">
        <v>162</v>
      </c>
      <c r="F447" s="9" t="s">
        <v>754</v>
      </c>
      <c r="G447" s="9" t="s">
        <v>2726</v>
      </c>
    </row>
    <row r="448" customFormat="false" ht="14.15" hidden="false" customHeight="true" outlineLevel="0" collapsed="false">
      <c r="A448" s="15" t="s">
        <v>1401</v>
      </c>
      <c r="B448" s="9" t="str">
        <f aca="false">"An der Kaemenade "&amp;D448</f>
        <v>An der Kaemenade 1</v>
      </c>
      <c r="C448" s="9" t="str">
        <f aca="false">E448&amp;", "&amp;F448&amp;", "&amp;G448</f>
        <v>Müller, Joh., Gärtner</v>
      </c>
      <c r="D448" s="16" t="n">
        <v>1</v>
      </c>
      <c r="E448" s="9" t="s">
        <v>162</v>
      </c>
      <c r="F448" s="9" t="s">
        <v>143</v>
      </c>
      <c r="G448" s="9" t="s">
        <v>236</v>
      </c>
    </row>
    <row r="449" customFormat="false" ht="14.15" hidden="false" customHeight="true" outlineLevel="0" collapsed="false">
      <c r="A449" s="15" t="s">
        <v>2401</v>
      </c>
      <c r="B449" s="9" t="str">
        <f aca="false">"Am Rüten "&amp;D449</f>
        <v>Am Rüten 25</v>
      </c>
      <c r="C449" s="9" t="str">
        <f aca="false">E449&amp;", "&amp;F449&amp;", "&amp;G449</f>
        <v>Müller, Joh., Wwe.</v>
      </c>
      <c r="D449" s="16" t="n">
        <v>25</v>
      </c>
      <c r="E449" s="9" t="s">
        <v>162</v>
      </c>
      <c r="F449" s="9" t="s">
        <v>143</v>
      </c>
      <c r="G449" s="9" t="s">
        <v>91</v>
      </c>
    </row>
    <row r="450" customFormat="false" ht="14.15" hidden="false" customHeight="true" outlineLevel="0" collapsed="false">
      <c r="A450" s="15" t="s">
        <v>1709</v>
      </c>
      <c r="B450" s="9" t="str">
        <f aca="false">"Auf der Haide "&amp;D450</f>
        <v>Auf der Haide 44</v>
      </c>
      <c r="C450" s="9" t="str">
        <f aca="false">E450&amp;", "&amp;F450&amp;", "&amp;G450</f>
        <v>Müller, Joh., Wwe.</v>
      </c>
      <c r="D450" s="16" t="n">
        <v>44</v>
      </c>
      <c r="E450" s="9" t="s">
        <v>162</v>
      </c>
      <c r="F450" s="9" t="s">
        <v>143</v>
      </c>
      <c r="G450" s="9" t="s">
        <v>91</v>
      </c>
    </row>
    <row r="451" customFormat="false" ht="14.15" hidden="false" customHeight="true" outlineLevel="0" collapsed="false">
      <c r="A451" s="15" t="s">
        <v>1817</v>
      </c>
      <c r="B451" s="9" t="str">
        <f aca="false">"Mühlenweg "&amp;D451</f>
        <v>Mühlenweg 17</v>
      </c>
      <c r="C451" s="9" t="str">
        <f aca="false">E451&amp;", "&amp;F451&amp;", "&amp;G451</f>
        <v>Müller, K., Telegraphenarbeiter</v>
      </c>
      <c r="D451" s="16" t="n">
        <v>17</v>
      </c>
      <c r="E451" s="9" t="s">
        <v>162</v>
      </c>
      <c r="F451" s="9" t="s">
        <v>2590</v>
      </c>
      <c r="G451" s="9" t="s">
        <v>2693</v>
      </c>
    </row>
    <row r="452" customFormat="false" ht="14.15" hidden="false" customHeight="true" outlineLevel="0" collapsed="false">
      <c r="A452" s="15" t="s">
        <v>433</v>
      </c>
      <c r="B452" s="9" t="str">
        <f aca="false">"Oberneulander Landstraße "&amp;D452</f>
        <v>Oberneulander Landstraße 85</v>
      </c>
      <c r="C452" s="9" t="str">
        <f aca="false">E452&amp;", "&amp;F452&amp;", "&amp;G452</f>
        <v>Müllershausen, Joh., Wwe.</v>
      </c>
      <c r="D452" s="16" t="n">
        <v>85</v>
      </c>
      <c r="E452" s="9" t="s">
        <v>2735</v>
      </c>
      <c r="F452" s="9" t="s">
        <v>143</v>
      </c>
      <c r="G452" s="9" t="s">
        <v>91</v>
      </c>
    </row>
    <row r="453" customFormat="false" ht="14.15" hidden="false" customHeight="true" outlineLevel="0" collapsed="false">
      <c r="A453" s="18" t="s">
        <v>1373</v>
      </c>
      <c r="B453" s="9" t="str">
        <f aca="false">"Am Hallacker "&amp;D453</f>
        <v>Am Hallacker 54</v>
      </c>
      <c r="C453" s="9" t="str">
        <f aca="false">E453&amp;", "&amp;F453&amp;", "&amp;G453</f>
        <v>Nahrmann, D., Arbeiter</v>
      </c>
      <c r="D453" s="16" t="n">
        <v>54</v>
      </c>
      <c r="E453" s="9" t="s">
        <v>1371</v>
      </c>
      <c r="F453" s="9" t="s">
        <v>263</v>
      </c>
      <c r="G453" s="9" t="s">
        <v>94</v>
      </c>
    </row>
    <row r="454" customFormat="false" ht="14.15" hidden="false" customHeight="true" outlineLevel="0" collapsed="false">
      <c r="A454" s="15" t="s">
        <v>1386</v>
      </c>
      <c r="B454" s="9" t="str">
        <f aca="false">"An der Kaemenade "&amp;D454</f>
        <v>An der Kaemenade 6</v>
      </c>
      <c r="C454" s="9" t="str">
        <f aca="false">E454&amp;", "&amp;F454&amp;", "&amp;G454</f>
        <v>Nahrmann, D., Bahnarbeiter</v>
      </c>
      <c r="D454" s="16" t="n">
        <v>6</v>
      </c>
      <c r="E454" s="9" t="s">
        <v>1371</v>
      </c>
      <c r="F454" s="9" t="s">
        <v>263</v>
      </c>
      <c r="G454" s="9" t="s">
        <v>1103</v>
      </c>
    </row>
    <row r="455" customFormat="false" ht="14.15" hidden="false" customHeight="true" outlineLevel="0" collapsed="false">
      <c r="A455" s="15" t="s">
        <v>158</v>
      </c>
      <c r="B455" s="9" t="str">
        <f aca="false">"Oberneulander Landstraße "&amp;D455</f>
        <v>Oberneulander Landstraße 201</v>
      </c>
      <c r="C455" s="9" t="str">
        <f aca="false">E455&amp;", "&amp;F455&amp;", "&amp;G455</f>
        <v>Netzsch, Chr., Landmann</v>
      </c>
      <c r="D455" s="16" t="n">
        <v>201</v>
      </c>
      <c r="E455" s="9" t="s">
        <v>156</v>
      </c>
      <c r="F455" s="9" t="s">
        <v>242</v>
      </c>
      <c r="G455" s="9" t="s">
        <v>164</v>
      </c>
    </row>
    <row r="456" customFormat="false" ht="14.15" hidden="false" customHeight="true" outlineLevel="0" collapsed="false">
      <c r="A456" s="15" t="s">
        <v>382</v>
      </c>
      <c r="B456" s="9" t="str">
        <f aca="false">"Oberneulander Landstraße "&amp;D456</f>
        <v>Oberneulander Landstraße 121</v>
      </c>
      <c r="C456" s="9" t="str">
        <f aca="false">E456&amp;", "&amp;F456&amp;", "&amp;G456</f>
        <v>Neupert, Carl, Arbeiter</v>
      </c>
      <c r="D456" s="16" t="n">
        <v>121</v>
      </c>
      <c r="E456" s="9" t="s">
        <v>381</v>
      </c>
      <c r="F456" s="9" t="s">
        <v>235</v>
      </c>
      <c r="G456" s="9" t="s">
        <v>94</v>
      </c>
    </row>
    <row r="457" customFormat="false" ht="14.15" hidden="false" customHeight="true" outlineLevel="0" collapsed="false">
      <c r="A457" s="15" t="s">
        <v>910</v>
      </c>
      <c r="B457" s="9" t="str">
        <f aca="false">"Rockwinkeler Chaussee "&amp;D457</f>
        <v>Rockwinkeler Chaussee 139</v>
      </c>
      <c r="C457" s="9" t="str">
        <f aca="false">E457&amp;", "&amp;F457&amp;", "&amp;G457</f>
        <v>Nielsen, Rud., Landmann</v>
      </c>
      <c r="D457" s="16" t="n">
        <v>139</v>
      </c>
      <c r="E457" s="9" t="s">
        <v>908</v>
      </c>
      <c r="F457" s="9" t="s">
        <v>2658</v>
      </c>
      <c r="G457" s="9" t="s">
        <v>164</v>
      </c>
      <c r="H457" s="9" t="s">
        <v>151</v>
      </c>
    </row>
    <row r="458" customFormat="false" ht="14.15" hidden="false" customHeight="true" outlineLevel="0" collapsed="false">
      <c r="A458" s="15" t="s">
        <v>2190</v>
      </c>
      <c r="B458" s="9" t="str">
        <f aca="false">"Oberneulander Landstraße "&amp;D458</f>
        <v>Oberneulander Landstraße 156</v>
      </c>
      <c r="C458" s="9" t="str">
        <f aca="false">E458&amp;", "&amp;F458&amp;", "&amp;G458</f>
        <v>Nixdorf, Ferdin., Gärtner</v>
      </c>
      <c r="D458" s="16" t="n">
        <v>156</v>
      </c>
      <c r="E458" s="9" t="s">
        <v>2189</v>
      </c>
      <c r="F458" s="9" t="s">
        <v>2700</v>
      </c>
      <c r="G458" s="9" t="s">
        <v>236</v>
      </c>
    </row>
    <row r="459" customFormat="false" ht="14.15" hidden="false" customHeight="true" outlineLevel="0" collapsed="false">
      <c r="A459" s="15" t="s">
        <v>1560</v>
      </c>
      <c r="B459" s="9" t="str">
        <f aca="false">"Am Grashof "&amp;D459</f>
        <v>Am Grashof 12</v>
      </c>
      <c r="C459" s="9" t="str">
        <f aca="false">E459&amp;", "&amp;F459&amp;", "&amp;G459</f>
        <v>Nöthig, E., Arbeiter</v>
      </c>
      <c r="D459" s="16" t="n">
        <v>12</v>
      </c>
      <c r="E459" s="9" t="s">
        <v>1561</v>
      </c>
      <c r="F459" s="9" t="s">
        <v>2583</v>
      </c>
      <c r="G459" s="9" t="s">
        <v>94</v>
      </c>
    </row>
    <row r="460" customFormat="false" ht="14.15" hidden="false" customHeight="true" outlineLevel="0" collapsed="false">
      <c r="A460" s="15" t="s">
        <v>2137</v>
      </c>
      <c r="B460" s="9" t="str">
        <f aca="false">"Oberneulander Landstraße "&amp;D460</f>
        <v>Oberneulander Landstraße 122</v>
      </c>
      <c r="C460" s="9" t="str">
        <f aca="false">E460&amp;", "&amp;F460&amp;", "&amp;G460</f>
        <v>Nullmeier, Chr., Arbeiter</v>
      </c>
      <c r="D460" s="16" t="n">
        <v>122</v>
      </c>
      <c r="E460" s="9" t="s">
        <v>2195</v>
      </c>
      <c r="F460" s="9" t="s">
        <v>242</v>
      </c>
      <c r="G460" s="9" t="s">
        <v>94</v>
      </c>
    </row>
    <row r="461" customFormat="false" ht="14.15" hidden="false" customHeight="true" outlineLevel="0" collapsed="false">
      <c r="A461" s="15" t="s">
        <v>2194</v>
      </c>
      <c r="B461" s="9" t="str">
        <f aca="false">"Oberneulander Chaussee "&amp;D461</f>
        <v>Oberneulander Chaussee 81</v>
      </c>
      <c r="C461" s="9" t="str">
        <f aca="false">E461&amp;", "&amp;F461&amp;", "&amp;G461</f>
        <v>Nullmeyer, Chr., Arbeiter</v>
      </c>
      <c r="D461" s="16" t="n">
        <v>81</v>
      </c>
      <c r="E461" s="9" t="s">
        <v>2136</v>
      </c>
      <c r="F461" s="9" t="s">
        <v>242</v>
      </c>
      <c r="G461" s="9" t="s">
        <v>94</v>
      </c>
    </row>
    <row r="462" customFormat="false" ht="14.15" hidden="false" customHeight="true" outlineLevel="0" collapsed="false">
      <c r="A462" s="15" t="s">
        <v>1048</v>
      </c>
      <c r="B462" s="9" t="str">
        <f aca="false">"Rockwinkeler Chaussee "&amp;D462</f>
        <v>Rockwinkeler Chaussee 91</v>
      </c>
      <c r="C462" s="9" t="str">
        <f aca="false">"Ozimek, "&amp;F462&amp;", "&amp;G462</f>
        <v>Ozimek, Fr., Wächter</v>
      </c>
      <c r="D462" s="16" t="n">
        <v>91</v>
      </c>
      <c r="E462" s="9" t="s">
        <v>1047</v>
      </c>
      <c r="F462" s="9" t="s">
        <v>130</v>
      </c>
      <c r="G462" s="9" t="s">
        <v>2779</v>
      </c>
    </row>
    <row r="463" customFormat="false" ht="14.15" hidden="false" customHeight="true" outlineLevel="0" collapsed="false">
      <c r="A463" s="15" t="s">
        <v>743</v>
      </c>
      <c r="B463" s="9" t="str">
        <f aca="false">"Am Grashof "&amp;D463</f>
        <v>Am Grashof 5</v>
      </c>
      <c r="C463" s="9" t="str">
        <f aca="false">E463&amp;", "&amp;F463&amp;", "&amp;G463</f>
        <v>Osmers, A., Landmann</v>
      </c>
      <c r="D463" s="16" t="n">
        <v>5</v>
      </c>
      <c r="E463" s="9" t="s">
        <v>303</v>
      </c>
      <c r="F463" s="9" t="s">
        <v>256</v>
      </c>
      <c r="G463" s="9" t="s">
        <v>164</v>
      </c>
    </row>
    <row r="464" customFormat="false" ht="14.15" hidden="false" customHeight="true" outlineLevel="0" collapsed="false">
      <c r="A464" s="15" t="s">
        <v>304</v>
      </c>
      <c r="B464" s="9" t="str">
        <f aca="false">"Oberneulander Landstraße "&amp;D464</f>
        <v>Oberneulander Landstraße 145</v>
      </c>
      <c r="C464" s="9" t="str">
        <f aca="false">E464&amp;", "&amp;F464&amp;", "&amp;G464</f>
        <v>Osmers, Alb., Altenteiler</v>
      </c>
      <c r="D464" s="16" t="n">
        <v>145</v>
      </c>
      <c r="E464" s="9" t="s">
        <v>303</v>
      </c>
      <c r="F464" s="9" t="s">
        <v>841</v>
      </c>
      <c r="G464" s="9" t="s">
        <v>2586</v>
      </c>
    </row>
    <row r="465" customFormat="false" ht="14.15" hidden="false" customHeight="true" outlineLevel="0" collapsed="false">
      <c r="A465" s="15" t="s">
        <v>812</v>
      </c>
      <c r="B465" s="9" t="str">
        <f aca="false">"Hodenbergerstraße "&amp;D465</f>
        <v>Hodenbergerstraße 53</v>
      </c>
      <c r="C465" s="9" t="str">
        <f aca="false">E465&amp;", "&amp;F465&amp;", "&amp;G465</f>
        <v>Osmers, Arend, Landmann</v>
      </c>
      <c r="D465" s="16" t="n">
        <v>53</v>
      </c>
      <c r="E465" s="9" t="s">
        <v>303</v>
      </c>
      <c r="F465" s="9" t="s">
        <v>811</v>
      </c>
      <c r="G465" s="9" t="s">
        <v>164</v>
      </c>
    </row>
    <row r="466" customFormat="false" ht="14.15" hidden="false" customHeight="true" outlineLevel="0" collapsed="false">
      <c r="A466" s="15" t="s">
        <v>304</v>
      </c>
      <c r="B466" s="9" t="str">
        <f aca="false">"Oberneulander Landstraße "&amp;D466</f>
        <v>Oberneulander Landstraße 145</v>
      </c>
      <c r="C466" s="9" t="str">
        <f aca="false">E466&amp;", "&amp;F466&amp;", "&amp;G466</f>
        <v>Osmers, Arend, Landmann</v>
      </c>
      <c r="D466" s="16" t="n">
        <v>145</v>
      </c>
      <c r="E466" s="9" t="s">
        <v>303</v>
      </c>
      <c r="F466" s="9" t="s">
        <v>811</v>
      </c>
      <c r="G466" s="9" t="s">
        <v>164</v>
      </c>
    </row>
    <row r="467" customFormat="false" ht="14.15" hidden="false" customHeight="true" outlineLevel="0" collapsed="false">
      <c r="A467" s="15" t="s">
        <v>1152</v>
      </c>
      <c r="B467" s="9" t="str">
        <f aca="false">"Rockwinkeler Landstraße "&amp;D467</f>
        <v>Rockwinkeler Landstraße 21</v>
      </c>
      <c r="C467" s="9" t="str">
        <f aca="false">E467&amp;", "&amp;F467&amp;", "&amp;G467</f>
        <v>Osmers, B., Landmann</v>
      </c>
      <c r="D467" s="16" t="n">
        <v>21</v>
      </c>
      <c r="E467" s="9" t="s">
        <v>303</v>
      </c>
      <c r="F467" s="9" t="s">
        <v>2584</v>
      </c>
      <c r="G467" s="9" t="s">
        <v>164</v>
      </c>
    </row>
    <row r="468" customFormat="false" ht="14.15" hidden="false" customHeight="true" outlineLevel="0" collapsed="false">
      <c r="A468" s="15" t="s">
        <v>2566</v>
      </c>
      <c r="B468" s="9" t="str">
        <f aca="false">"Achterdiek "&amp;D468</f>
        <v>Achterdiek 172</v>
      </c>
      <c r="C468" s="9" t="str">
        <f aca="false">E468&amp;", "&amp;F468&amp;", "&amp;G468</f>
        <v>Osmers, D., Landmann</v>
      </c>
      <c r="D468" s="16" t="n">
        <v>172</v>
      </c>
      <c r="E468" s="9" t="s">
        <v>303</v>
      </c>
      <c r="F468" s="9" t="s">
        <v>263</v>
      </c>
      <c r="G468" s="9" t="s">
        <v>164</v>
      </c>
    </row>
    <row r="469" customFormat="false" ht="14.15" hidden="false" customHeight="true" outlineLevel="0" collapsed="false">
      <c r="A469" s="15" t="s">
        <v>1237</v>
      </c>
      <c r="B469" s="9" t="str">
        <f aca="false">"Rockwinkeler Landstraße "&amp;D469</f>
        <v>Rockwinkeler Landstraße 49</v>
      </c>
      <c r="C469" s="9" t="str">
        <f aca="false">E469&amp;", "&amp;F469&amp;", "&amp;G469</f>
        <v>Osmers, D., Landmann</v>
      </c>
      <c r="D469" s="16" t="n">
        <v>49</v>
      </c>
      <c r="E469" s="9" t="s">
        <v>303</v>
      </c>
      <c r="F469" s="9" t="s">
        <v>263</v>
      </c>
      <c r="G469" s="9" t="s">
        <v>164</v>
      </c>
    </row>
    <row r="470" customFormat="false" ht="14.15" hidden="false" customHeight="true" outlineLevel="0" collapsed="false">
      <c r="A470" s="15" t="s">
        <v>2453</v>
      </c>
      <c r="B470" s="9" t="str">
        <f aca="false">"Rockwinkeler Chaussee "&amp;D470</f>
        <v>Rockwinkeler Chaussee 154</v>
      </c>
      <c r="C470" s="9" t="str">
        <f aca="false">E470&amp;", "&amp;F470&amp;", "&amp;G470</f>
        <v>Osmers, Fr., Arbeiter</v>
      </c>
      <c r="D470" s="16" t="n">
        <v>154</v>
      </c>
      <c r="E470" s="9" t="s">
        <v>303</v>
      </c>
      <c r="F470" s="9" t="s">
        <v>130</v>
      </c>
      <c r="G470" s="9" t="s">
        <v>94</v>
      </c>
    </row>
    <row r="471" customFormat="false" ht="14.15" hidden="false" customHeight="true" outlineLevel="0" collapsed="false">
      <c r="A471" s="15" t="s">
        <v>2268</v>
      </c>
      <c r="B471" s="9" t="str">
        <f aca="false">"Oberneulander Chaussee "&amp;D471</f>
        <v>Oberneulander Chaussee 56</v>
      </c>
      <c r="C471" s="9" t="str">
        <f aca="false">E471&amp;", "&amp;F471&amp;", "&amp;G471</f>
        <v>Osmers, Fr., Schuhmacher</v>
      </c>
      <c r="D471" s="16" t="n">
        <v>56</v>
      </c>
      <c r="E471" s="9" t="s">
        <v>303</v>
      </c>
      <c r="F471" s="9" t="s">
        <v>130</v>
      </c>
      <c r="G471" s="9" t="s">
        <v>532</v>
      </c>
    </row>
    <row r="472" customFormat="false" ht="14.15" hidden="false" customHeight="true" outlineLevel="0" collapsed="false">
      <c r="A472" s="15" t="s">
        <v>1152</v>
      </c>
      <c r="B472" s="9" t="str">
        <f aca="false">"Rockwinkeler Landstraße "&amp;D472</f>
        <v>Rockwinkeler Landstraße 21</v>
      </c>
      <c r="C472" s="9" t="str">
        <f aca="false">E472&amp;", "&amp;F472&amp;", "&amp;G472</f>
        <v>Osmers, H., Wwe.</v>
      </c>
      <c r="D472" s="16" t="n">
        <v>21</v>
      </c>
      <c r="E472" s="9" t="s">
        <v>303</v>
      </c>
      <c r="F472" s="9" t="s">
        <v>109</v>
      </c>
      <c r="G472" s="9" t="s">
        <v>91</v>
      </c>
    </row>
    <row r="473" customFormat="false" ht="14.15" hidden="false" customHeight="true" outlineLevel="0" collapsed="false">
      <c r="A473" s="15" t="s">
        <v>1237</v>
      </c>
      <c r="B473" s="9" t="str">
        <f aca="false">"Rockwinkeler Landstraße "&amp;D473</f>
        <v>Rockwinkeler Landstraße 49</v>
      </c>
      <c r="C473" s="9" t="str">
        <f aca="false">E473&amp;", "&amp;F473</f>
        <v>Osmers, Hinr.</v>
      </c>
      <c r="D473" s="16" t="n">
        <v>49</v>
      </c>
      <c r="E473" s="9" t="s">
        <v>303</v>
      </c>
      <c r="F473" s="9" t="s">
        <v>355</v>
      </c>
    </row>
    <row r="474" customFormat="false" ht="14.15" hidden="false" customHeight="true" outlineLevel="0" collapsed="false">
      <c r="A474" s="15" t="s">
        <v>2184</v>
      </c>
      <c r="B474" s="9" t="str">
        <f aca="false">"Oberneulander Landstraße "&amp;D474</f>
        <v>Oberneulander Landstraße 140</v>
      </c>
      <c r="C474" s="9" t="str">
        <f aca="false">E474&amp;", "&amp;F474&amp;", "&amp;G474</f>
        <v>Osmers, Joh., Arbeiter</v>
      </c>
      <c r="D474" s="16" t="n">
        <v>140</v>
      </c>
      <c r="E474" s="9" t="s">
        <v>303</v>
      </c>
      <c r="F474" s="9" t="s">
        <v>143</v>
      </c>
      <c r="G474" s="9" t="s">
        <v>94</v>
      </c>
    </row>
    <row r="475" customFormat="false" ht="14.15" hidden="false" customHeight="true" outlineLevel="0" collapsed="false">
      <c r="A475" s="15" t="s">
        <v>184</v>
      </c>
      <c r="B475" s="9" t="str">
        <f aca="false">"Oberneulander Landstraße "&amp;D475</f>
        <v>Oberneulander Landstraße 197</v>
      </c>
      <c r="C475" s="9" t="str">
        <f aca="false">E475&amp;", "&amp;F475&amp;", "&amp;G475</f>
        <v>Otte, H. F., Gärtner</v>
      </c>
      <c r="D475" s="16" t="n">
        <v>197</v>
      </c>
      <c r="E475" s="9" t="s">
        <v>181</v>
      </c>
      <c r="F475" s="9" t="s">
        <v>2757</v>
      </c>
      <c r="G475" s="9" t="s">
        <v>236</v>
      </c>
    </row>
    <row r="476" customFormat="false" ht="14.15" hidden="false" customHeight="true" outlineLevel="0" collapsed="false">
      <c r="A476" s="15" t="s">
        <v>2306</v>
      </c>
      <c r="B476" s="9" t="str">
        <f aca="false">"Oberneulander Chaussee "&amp;D476</f>
        <v>Oberneulander Chaussee 40</v>
      </c>
      <c r="C476" s="9" t="str">
        <f aca="false">E476&amp;", "&amp;F476&amp;", "&amp;G476</f>
        <v>Otterstedt, M., Wwe.</v>
      </c>
      <c r="D476" s="16" t="n">
        <v>40</v>
      </c>
      <c r="E476" s="9" t="s">
        <v>2305</v>
      </c>
      <c r="F476" s="9" t="s">
        <v>1829</v>
      </c>
      <c r="G476" s="9" t="s">
        <v>91</v>
      </c>
    </row>
    <row r="477" customFormat="false" ht="14.15" hidden="false" customHeight="true" outlineLevel="0" collapsed="false">
      <c r="A477" s="15" t="s">
        <v>1836</v>
      </c>
      <c r="B477" s="9" t="str">
        <f aca="false">"Mühlenfeldstraße "&amp;D477</f>
        <v>Mühlenfeldstraße 51</v>
      </c>
      <c r="C477" s="9" t="str">
        <f aca="false">E477&amp;", "&amp;F477&amp;", "&amp;G477</f>
        <v>Pang, Joh., Gärtner</v>
      </c>
      <c r="D477" s="16" t="n">
        <v>51</v>
      </c>
      <c r="E477" s="9" t="s">
        <v>2676</v>
      </c>
      <c r="F477" s="9" t="s">
        <v>143</v>
      </c>
      <c r="G477" s="9" t="s">
        <v>236</v>
      </c>
    </row>
    <row r="478" customFormat="false" ht="14.15" hidden="false" customHeight="true" outlineLevel="0" collapsed="false">
      <c r="A478" s="15" t="s">
        <v>1186</v>
      </c>
      <c r="B478" s="9" t="str">
        <f aca="false">"Rockwinkeler Landstraße "&amp;D478</f>
        <v>Rockwinkeler Landstraße 35</v>
      </c>
      <c r="C478" s="9" t="str">
        <f aca="false">E478&amp;", "&amp;F478&amp;", "&amp;G478</f>
        <v>Pein, Hinr., Hofmeier</v>
      </c>
      <c r="D478" s="16" t="n">
        <v>35</v>
      </c>
      <c r="E478" s="9" t="s">
        <v>1185</v>
      </c>
      <c r="F478" s="9" t="s">
        <v>355</v>
      </c>
      <c r="G478" s="9" t="s">
        <v>183</v>
      </c>
    </row>
    <row r="479" customFormat="false" ht="14.15" hidden="false" customHeight="true" outlineLevel="0" collapsed="false">
      <c r="A479" s="17" t="s">
        <v>2489</v>
      </c>
      <c r="B479" s="9" t="str">
        <f aca="false">"Oberneulander Chaussee "&amp;D479</f>
        <v>Oberneulander Chaussee 31</v>
      </c>
      <c r="C479" s="9" t="str">
        <f aca="false">E479&amp;", "&amp;F479&amp;", "&amp;G479</f>
        <v>Pestrup, B., Wwe.</v>
      </c>
      <c r="D479" s="16" t="n">
        <v>31</v>
      </c>
      <c r="E479" s="9" t="s">
        <v>2488</v>
      </c>
      <c r="F479" s="9" t="s">
        <v>2584</v>
      </c>
      <c r="G479" s="9" t="s">
        <v>91</v>
      </c>
    </row>
    <row r="480" customFormat="false" ht="14.15" hidden="false" customHeight="true" outlineLevel="0" collapsed="false">
      <c r="A480" s="15" t="s">
        <v>1104</v>
      </c>
      <c r="B480" s="0" t="str">
        <f aca="false">"Rockwinkeler Chaussee "&amp;D480</f>
        <v>Rockwinkeler Chaussee 57</v>
      </c>
      <c r="C480" s="9" t="str">
        <f aca="false">E480&amp;", "&amp;F480&amp;", "&amp;G480</f>
        <v>Petermann, Hch., Arbeiter</v>
      </c>
      <c r="D480" s="16" t="n">
        <v>57</v>
      </c>
      <c r="E480" s="9" t="s">
        <v>1106</v>
      </c>
      <c r="F480" s="9" t="s">
        <v>754</v>
      </c>
      <c r="G480" s="9" t="s">
        <v>94</v>
      </c>
    </row>
    <row r="481" customFormat="false" ht="14.15" hidden="false" customHeight="true" outlineLevel="0" collapsed="false">
      <c r="A481" s="15" t="s">
        <v>1542</v>
      </c>
      <c r="B481" s="9" t="str">
        <f aca="false">"Am Hodenberger Deich "&amp;D481</f>
        <v>Am Hodenberger Deich 27</v>
      </c>
      <c r="C481" s="9" t="str">
        <f aca="false">E481&amp;", "&amp;F481&amp;", "&amp;G481</f>
        <v>Peters, Wilh., Müller</v>
      </c>
      <c r="D481" s="16" t="n">
        <v>27</v>
      </c>
      <c r="E481" s="9" t="s">
        <v>1543</v>
      </c>
      <c r="F481" s="9" t="s">
        <v>216</v>
      </c>
      <c r="G481" s="9" t="s">
        <v>162</v>
      </c>
    </row>
    <row r="482" customFormat="false" ht="14.15" hidden="false" customHeight="true" outlineLevel="0" collapsed="false">
      <c r="A482" s="15" t="s">
        <v>2148</v>
      </c>
      <c r="B482" s="9" t="str">
        <f aca="false">"Oberneulander Landstraße "&amp;D482</f>
        <v>Oberneulander Landstraße 126</v>
      </c>
      <c r="C482" s="9" t="str">
        <f aca="false">E482&amp;", "&amp;F482&amp;", "&amp;G482</f>
        <v>Petersen, F., Hofmeier</v>
      </c>
      <c r="D482" s="16" t="n">
        <v>126</v>
      </c>
      <c r="E482" s="9" t="s">
        <v>2147</v>
      </c>
      <c r="F482" s="9" t="s">
        <v>116</v>
      </c>
      <c r="G482" s="9" t="s">
        <v>183</v>
      </c>
    </row>
    <row r="483" customFormat="false" ht="14.15" hidden="false" customHeight="true" outlineLevel="0" collapsed="false">
      <c r="A483" s="15" t="s">
        <v>2349</v>
      </c>
      <c r="B483" s="9" t="str">
        <f aca="false">"Apfelallee "&amp;D483</f>
        <v>Apfelallee 5</v>
      </c>
      <c r="C483" s="9" t="str">
        <f aca="false">E483&amp;", "&amp;G483</f>
        <v>Plaggenmeier, Maler</v>
      </c>
      <c r="D483" s="16" t="n">
        <v>5</v>
      </c>
      <c r="E483" s="9" t="s">
        <v>2622</v>
      </c>
      <c r="G483" s="9" t="s">
        <v>647</v>
      </c>
    </row>
    <row r="484" customFormat="false" ht="14.15" hidden="false" customHeight="true" outlineLevel="0" collapsed="false">
      <c r="A484" s="15" t="s">
        <v>88</v>
      </c>
      <c r="B484" s="9" t="str">
        <f aca="false">"Oberneulander Landstraße "&amp;D484</f>
        <v>Oberneulander Landstraße 216</v>
      </c>
      <c r="C484" s="9" t="str">
        <f aca="false">E484&amp;", "&amp;F484&amp;", "&amp;G484</f>
        <v>Plasmann, A., Arbeiter</v>
      </c>
      <c r="D484" s="16" t="n">
        <v>216</v>
      </c>
      <c r="E484" s="9" t="s">
        <v>2761</v>
      </c>
      <c r="F484" s="9" t="s">
        <v>256</v>
      </c>
      <c r="G484" s="9" t="s">
        <v>94</v>
      </c>
    </row>
    <row r="485" customFormat="false" ht="14.15" hidden="false" customHeight="true" outlineLevel="0" collapsed="false">
      <c r="A485" s="15" t="s">
        <v>1284</v>
      </c>
      <c r="B485" s="9" t="str">
        <f aca="false">"Rockwinkeler Landstraße "&amp;D485</f>
        <v>Rockwinkeler Landstraße 77</v>
      </c>
      <c r="C485" s="9" t="str">
        <f aca="false">E485&amp;", "&amp;F485&amp;", "&amp;G485</f>
        <v>Plate, Chr., Altenteiler</v>
      </c>
      <c r="D485" s="16" t="n">
        <v>77</v>
      </c>
      <c r="E485" s="9" t="s">
        <v>1251</v>
      </c>
      <c r="F485" s="9" t="s">
        <v>242</v>
      </c>
      <c r="G485" s="9" t="s">
        <v>2586</v>
      </c>
    </row>
    <row r="486" customFormat="false" ht="14.15" hidden="false" customHeight="true" outlineLevel="0" collapsed="false">
      <c r="A486" s="15" t="s">
        <v>2731</v>
      </c>
      <c r="B486" s="9" t="str">
        <f aca="false">"Oberneulander Landstraße "&amp;D486</f>
        <v>Oberneulander Landstraße 50</v>
      </c>
      <c r="C486" s="9" t="str">
        <f aca="false">E486&amp;", "&amp;F486&amp;", "&amp;G486&amp;", "&amp;H486</f>
        <v>Plate, Fr., Wwe., Wirtin</v>
      </c>
      <c r="D486" s="16" t="n">
        <v>50</v>
      </c>
      <c r="E486" s="9" t="s">
        <v>1251</v>
      </c>
      <c r="F486" s="9" t="s">
        <v>130</v>
      </c>
      <c r="G486" s="9" t="s">
        <v>91</v>
      </c>
      <c r="H486" s="9" t="s">
        <v>2711</v>
      </c>
    </row>
    <row r="487" customFormat="false" ht="14.15" hidden="false" customHeight="true" outlineLevel="0" collapsed="false">
      <c r="A487" s="15" t="s">
        <v>1513</v>
      </c>
      <c r="B487" s="9" t="str">
        <f aca="false">"Am Hodenberger Deich "&amp;D487</f>
        <v>Am Hodenberger Deich 21</v>
      </c>
      <c r="C487" s="9" t="str">
        <f aca="false">E487&amp;", "&amp;F487&amp;", "&amp;G487</f>
        <v>Plate, Fr., Zimmermann</v>
      </c>
      <c r="D487" s="16" t="n">
        <v>21</v>
      </c>
      <c r="E487" s="9" t="s">
        <v>1251</v>
      </c>
      <c r="F487" s="9" t="s">
        <v>130</v>
      </c>
      <c r="G487" s="9" t="s">
        <v>137</v>
      </c>
    </row>
    <row r="488" customFormat="false" ht="14.15" hidden="false" customHeight="true" outlineLevel="0" collapsed="false">
      <c r="A488" s="15" t="s">
        <v>1344</v>
      </c>
      <c r="B488" s="9" t="str">
        <f aca="false">"Rockwinkeler Landstraße "&amp;D488</f>
        <v>Rockwinkeler Landstraße 107</v>
      </c>
      <c r="C488" s="9" t="str">
        <f aca="false">E488&amp;", "&amp;F488&amp;", "&amp;G488</f>
        <v>Plate, Gg., Stellmacher</v>
      </c>
      <c r="D488" s="16" t="n">
        <v>107</v>
      </c>
      <c r="E488" s="9" t="s">
        <v>1251</v>
      </c>
      <c r="F488" s="9" t="s">
        <v>2595</v>
      </c>
      <c r="G488" s="9" t="s">
        <v>1342</v>
      </c>
    </row>
    <row r="489" customFormat="false" ht="14.15" hidden="false" customHeight="true" outlineLevel="0" collapsed="false">
      <c r="A489" s="15" t="s">
        <v>1253</v>
      </c>
      <c r="B489" s="9" t="str">
        <f aca="false">"Rockwinkeler Landstraße "&amp;D489</f>
        <v>Rockwinkeler Landstraße 59</v>
      </c>
      <c r="C489" s="9" t="str">
        <f aca="false">E489&amp;", "&amp;F489&amp;", "&amp;G489</f>
        <v>Plate, Hch., Landmann</v>
      </c>
      <c r="D489" s="16" t="n">
        <v>59</v>
      </c>
      <c r="E489" s="9" t="s">
        <v>1251</v>
      </c>
      <c r="F489" s="9" t="s">
        <v>754</v>
      </c>
      <c r="G489" s="9" t="s">
        <v>164</v>
      </c>
    </row>
    <row r="490" customFormat="false" ht="14.15" hidden="false" customHeight="true" outlineLevel="0" collapsed="false">
      <c r="A490" s="15" t="s">
        <v>1284</v>
      </c>
      <c r="B490" s="9" t="str">
        <f aca="false">"Rockwinkeler Landstraße "&amp;D490</f>
        <v>Rockwinkeler Landstraße 77</v>
      </c>
      <c r="C490" s="9" t="str">
        <f aca="false">E490&amp;", "&amp;F490&amp;", "&amp;G490</f>
        <v>Plate, Herm., Landmann</v>
      </c>
      <c r="D490" s="16" t="n">
        <v>77</v>
      </c>
      <c r="E490" s="9" t="s">
        <v>1251</v>
      </c>
      <c r="F490" s="9" t="s">
        <v>409</v>
      </c>
      <c r="G490" s="9" t="s">
        <v>164</v>
      </c>
    </row>
    <row r="491" customFormat="false" ht="14.15" hidden="false" customHeight="true" outlineLevel="0" collapsed="false">
      <c r="A491" s="15" t="s">
        <v>1308</v>
      </c>
      <c r="B491" s="9" t="str">
        <f aca="false">"Rockwinkeler Landstraße "&amp;D491</f>
        <v>Rockwinkeler Landstraße 91</v>
      </c>
      <c r="C491" s="9" t="str">
        <f aca="false">E491&amp;", "&amp;F491&amp;", "&amp;G491</f>
        <v>Plate, Hinr., Landmann</v>
      </c>
      <c r="D491" s="16" t="n">
        <v>91</v>
      </c>
      <c r="E491" s="9" t="s">
        <v>1251</v>
      </c>
      <c r="F491" s="9" t="s">
        <v>355</v>
      </c>
      <c r="G491" s="9" t="s">
        <v>164</v>
      </c>
    </row>
    <row r="492" customFormat="false" ht="14.15" hidden="false" customHeight="true" outlineLevel="0" collapsed="false">
      <c r="A492" s="15" t="s">
        <v>2731</v>
      </c>
      <c r="B492" s="9" t="str">
        <f aca="false">"Oberneulander Landstraße "&amp;D492</f>
        <v>Oberneulander Landstraße 52</v>
      </c>
      <c r="C492" s="9" t="str">
        <f aca="false">E492&amp;", "&amp;F492&amp;", "&amp;G492</f>
        <v>Plate, Joh., Bäckermeister</v>
      </c>
      <c r="D492" s="16" t="n">
        <v>52</v>
      </c>
      <c r="E492" s="9" t="s">
        <v>1251</v>
      </c>
      <c r="F492" s="9" t="s">
        <v>143</v>
      </c>
      <c r="G492" s="9" t="s">
        <v>2732</v>
      </c>
    </row>
    <row r="493" customFormat="false" ht="14.15" hidden="false" customHeight="true" outlineLevel="0" collapsed="false">
      <c r="A493" s="15" t="s">
        <v>1308</v>
      </c>
      <c r="B493" s="9" t="str">
        <f aca="false">"Rockwinkeler Landstraße "&amp;D493</f>
        <v>Rockwinkeler Landstraße 91</v>
      </c>
      <c r="C493" s="9" t="str">
        <f aca="false">E493&amp;", "&amp;F493&amp;", "&amp;G493</f>
        <v>Plate, Meta, Wwe.</v>
      </c>
      <c r="D493" s="16" t="n">
        <v>91</v>
      </c>
      <c r="E493" s="9" t="s">
        <v>1251</v>
      </c>
      <c r="F493" s="9" t="s">
        <v>2820</v>
      </c>
      <c r="G493" s="9" t="s">
        <v>91</v>
      </c>
    </row>
    <row r="494" customFormat="false" ht="14.15" hidden="false" customHeight="true" outlineLevel="0" collapsed="false">
      <c r="A494" s="15" t="s">
        <v>1072</v>
      </c>
      <c r="B494" s="9" t="str">
        <f aca="false">"Rockwinkeler Chaussee "&amp;D494</f>
        <v>Rockwinkeler Chaussee 76</v>
      </c>
      <c r="C494" s="9" t="str">
        <f aca="false">E494&amp;", "&amp;F494&amp;", "&amp;G494</f>
        <v>Plümer, D., Tischler</v>
      </c>
      <c r="D494" s="16" t="n">
        <v>76</v>
      </c>
      <c r="E494" s="9" t="s">
        <v>1074</v>
      </c>
      <c r="F494" s="9" t="s">
        <v>263</v>
      </c>
      <c r="G494" s="9" t="s">
        <v>835</v>
      </c>
    </row>
    <row r="495" customFormat="false" ht="14.15" hidden="false" customHeight="true" outlineLevel="0" collapsed="false">
      <c r="A495" s="15" t="s">
        <v>1072</v>
      </c>
      <c r="B495" s="9" t="str">
        <f aca="false">"Rockwinkeler Chaussee "&amp;D495</f>
        <v>Rockwinkeler Chaussee 78</v>
      </c>
      <c r="C495" s="9" t="str">
        <f aca="false">E495&amp;", "&amp;F495&amp;", "&amp;G495</f>
        <v>Plümer, Fr., Arbeiter</v>
      </c>
      <c r="D495" s="16" t="n">
        <v>78</v>
      </c>
      <c r="E495" s="9" t="s">
        <v>1074</v>
      </c>
      <c r="F495" s="9" t="s">
        <v>130</v>
      </c>
      <c r="G495" s="9" t="s">
        <v>94</v>
      </c>
    </row>
    <row r="496" customFormat="false" ht="14.15" hidden="false" customHeight="true" outlineLevel="0" collapsed="false">
      <c r="A496" s="15" t="s">
        <v>2160</v>
      </c>
      <c r="B496" s="9" t="str">
        <f aca="false">"Oberneulander Landstraße "&amp;D496</f>
        <v>Oberneulander Landstraße 128</v>
      </c>
      <c r="C496" s="9" t="str">
        <f aca="false">E496&amp;", "&amp;F496&amp;", "&amp;G496</f>
        <v>Plümer, H., Arbeiter</v>
      </c>
      <c r="D496" s="16" t="n">
        <v>128</v>
      </c>
      <c r="E496" s="9" t="s">
        <v>1074</v>
      </c>
      <c r="F496" s="9" t="s">
        <v>109</v>
      </c>
      <c r="G496" s="9" t="s">
        <v>94</v>
      </c>
    </row>
    <row r="497" customFormat="false" ht="14.15" hidden="false" customHeight="true" outlineLevel="0" collapsed="false">
      <c r="A497" s="15" t="s">
        <v>1072</v>
      </c>
      <c r="B497" s="9" t="str">
        <f aca="false">"Rockwinkeler Chaussee "&amp;D497</f>
        <v>Rockwinkeler Chaussee 78</v>
      </c>
      <c r="C497" s="9" t="str">
        <f aca="false">E497&amp;", "&amp;F497&amp;", "&amp;G497</f>
        <v>Plümer, Joh., Arbeiter</v>
      </c>
      <c r="D497" s="16" t="n">
        <v>78</v>
      </c>
      <c r="E497" s="9" t="s">
        <v>1074</v>
      </c>
      <c r="F497" s="9" t="s">
        <v>143</v>
      </c>
      <c r="G497" s="9" t="s">
        <v>94</v>
      </c>
    </row>
    <row r="498" customFormat="false" ht="14.15" hidden="false" customHeight="true" outlineLevel="0" collapsed="false">
      <c r="A498" s="15" t="s">
        <v>1554</v>
      </c>
      <c r="B498" s="9" t="str">
        <f aca="false">"Am Hodenberger Deich "&amp;D498</f>
        <v>Am Hodenberger Deich 26</v>
      </c>
      <c r="C498" s="9" t="str">
        <f aca="false">E498&amp;", "&amp;F498&amp;", "&amp;G498</f>
        <v>Pohlmann, W., Maurer</v>
      </c>
      <c r="D498" s="16" t="n">
        <v>26</v>
      </c>
      <c r="E498" s="9" t="s">
        <v>1553</v>
      </c>
      <c r="F498" s="9" t="s">
        <v>559</v>
      </c>
      <c r="G498" s="9" t="s">
        <v>727</v>
      </c>
    </row>
    <row r="499" customFormat="false" ht="14.15" hidden="false" customHeight="true" outlineLevel="0" collapsed="false">
      <c r="A499" s="15" t="s">
        <v>88</v>
      </c>
      <c r="B499" s="9" t="str">
        <f aca="false">"Oberneulander Landstraße "&amp;D499</f>
        <v>Oberneulander Landstraße 216</v>
      </c>
      <c r="C499" s="9" t="str">
        <f aca="false">E499&amp;", "&amp;F499&amp;", "&amp;G499&amp;", "&amp;H499</f>
        <v>Pols, E., Wwe., Privatiere</v>
      </c>
      <c r="D499" s="16" t="n">
        <v>216</v>
      </c>
      <c r="E499" s="9" t="s">
        <v>89</v>
      </c>
      <c r="F499" s="9" t="s">
        <v>2583</v>
      </c>
      <c r="G499" s="9" t="s">
        <v>91</v>
      </c>
      <c r="H499" s="9" t="s">
        <v>2654</v>
      </c>
    </row>
    <row r="500" customFormat="false" ht="14.15" hidden="false" customHeight="true" outlineLevel="0" collapsed="false">
      <c r="A500" s="15" t="s">
        <v>1157</v>
      </c>
      <c r="B500" s="9" t="str">
        <f aca="false">"Rockwinkeler Landstraße "&amp;D500</f>
        <v>Rockwinkeler Landstraße 20</v>
      </c>
      <c r="C500" s="9" t="str">
        <f aca="false">E500&amp;", "&amp;F500&amp;", "&amp;G500</f>
        <v>Rath, F., Makler</v>
      </c>
      <c r="D500" s="16" t="n">
        <v>20</v>
      </c>
      <c r="E500" s="9" t="s">
        <v>2299</v>
      </c>
      <c r="F500" s="9" t="s">
        <v>116</v>
      </c>
      <c r="G500" s="9" t="s">
        <v>2798</v>
      </c>
    </row>
    <row r="501" customFormat="false" ht="14.15" hidden="false" customHeight="true" outlineLevel="0" collapsed="false">
      <c r="A501" s="15" t="s">
        <v>2300</v>
      </c>
      <c r="B501" s="9" t="str">
        <f aca="false">"Oberneulander Chaussee "&amp;D501</f>
        <v>Oberneulander Chaussee 38</v>
      </c>
      <c r="C501" s="9" t="str">
        <f aca="false">E501&amp;", "&amp;F501</f>
        <v>Rath, H. H. A.</v>
      </c>
      <c r="D501" s="16" t="n">
        <v>38</v>
      </c>
      <c r="E501" s="9" t="s">
        <v>2299</v>
      </c>
      <c r="F501" s="9" t="s">
        <v>2708</v>
      </c>
    </row>
    <row r="502" customFormat="false" ht="14.15" hidden="false" customHeight="true" outlineLevel="0" collapsed="false">
      <c r="A502" s="15" t="s">
        <v>1271</v>
      </c>
      <c r="B502" s="9" t="str">
        <f aca="false">"Rockwinkeler Landstraße "&amp;D502</f>
        <v>Rockwinkeler Landstraße 69</v>
      </c>
      <c r="C502" s="9" t="str">
        <f aca="false">E502&amp;", "&amp;F502&amp;", "&amp;G502</f>
        <v>Rauer, Grete, Erziehungsgeh.</v>
      </c>
      <c r="D502" s="16" t="n">
        <v>69</v>
      </c>
      <c r="E502" s="9" t="s">
        <v>2810</v>
      </c>
      <c r="F502" s="9" t="s">
        <v>2811</v>
      </c>
      <c r="G502" s="9" t="s">
        <v>2812</v>
      </c>
    </row>
    <row r="503" customFormat="false" ht="14.15" hidden="false" customHeight="true" outlineLevel="0" collapsed="false">
      <c r="A503" s="15" t="s">
        <v>1271</v>
      </c>
      <c r="B503" s="9" t="str">
        <f aca="false">"Rockwinkeler Landstraße "&amp;D503</f>
        <v>Rockwinkeler Landstraße 69</v>
      </c>
      <c r="C503" s="9" t="str">
        <f aca="false">E503&amp;", "&amp;F503&amp;", "&amp;G503</f>
        <v>Reichl, Anna, Erziehungsgeh.</v>
      </c>
      <c r="D503" s="16" t="n">
        <v>69</v>
      </c>
      <c r="E503" s="9" t="s">
        <v>2813</v>
      </c>
      <c r="F503" s="9" t="s">
        <v>2630</v>
      </c>
      <c r="G503" s="9" t="s">
        <v>2812</v>
      </c>
    </row>
    <row r="504" customFormat="false" ht="14.15" hidden="false" customHeight="true" outlineLevel="0" collapsed="false">
      <c r="A504" s="15" t="s">
        <v>1722</v>
      </c>
      <c r="B504" s="9" t="str">
        <f aca="false">"Auf der Haide "&amp;D504</f>
        <v>Auf der Haide 55</v>
      </c>
      <c r="C504" s="9" t="str">
        <f aca="false">E504&amp;", "&amp;F504&amp;", "&amp;G504</f>
        <v>Reinke, Hch., Bahnarbeiter</v>
      </c>
      <c r="D504" s="16" t="n">
        <v>55</v>
      </c>
      <c r="E504" s="9" t="s">
        <v>1721</v>
      </c>
      <c r="F504" s="9" t="s">
        <v>754</v>
      </c>
      <c r="G504" s="9" t="s">
        <v>1103</v>
      </c>
    </row>
    <row r="505" customFormat="false" ht="14.15" hidden="false" customHeight="true" outlineLevel="0" collapsed="false">
      <c r="A505" s="15" t="s">
        <v>318</v>
      </c>
      <c r="B505" s="9" t="str">
        <f aca="false">"Oberneulander Landstraße "&amp;D505</f>
        <v>Oberneulander Landstraße 141</v>
      </c>
      <c r="C505" s="9" t="str">
        <f aca="false">E505&amp;", "&amp;F505&amp;", "&amp;G505</f>
        <v>Reinkelürs, J., Arbeiter</v>
      </c>
      <c r="D505" s="16" t="n">
        <v>141</v>
      </c>
      <c r="E505" s="9" t="s">
        <v>316</v>
      </c>
      <c r="F505" s="9" t="s">
        <v>150</v>
      </c>
      <c r="G505" s="9" t="s">
        <v>94</v>
      </c>
    </row>
    <row r="506" customFormat="false" ht="14.15" hidden="false" customHeight="true" outlineLevel="0" collapsed="false">
      <c r="A506" s="15" t="s">
        <v>676</v>
      </c>
      <c r="B506" s="9" t="str">
        <f aca="false">"Hodenbergerstraße "&amp;D506</f>
        <v>Hodenbergerstraße 12</v>
      </c>
      <c r="C506" s="9" t="str">
        <f aca="false">E506&amp;", "&amp;F506&amp;", "&amp;G506</f>
        <v>Renken, D., Arbeiter</v>
      </c>
      <c r="D506" s="16" t="n">
        <v>12</v>
      </c>
      <c r="E506" s="9" t="s">
        <v>2662</v>
      </c>
      <c r="F506" s="9" t="s">
        <v>263</v>
      </c>
      <c r="G506" s="9" t="s">
        <v>94</v>
      </c>
    </row>
    <row r="507" customFormat="false" ht="14.15" hidden="false" customHeight="true" outlineLevel="0" collapsed="false">
      <c r="A507" s="15" t="s">
        <v>2525</v>
      </c>
      <c r="B507" s="9" t="str">
        <f aca="false">"Oberneulander Chaussee "&amp;D507</f>
        <v>Oberneulander Chaussee 21</v>
      </c>
      <c r="C507" s="9" t="str">
        <f aca="false">E507&amp;", "&amp;F507&amp;", "&amp;G507</f>
        <v>Richter, D., Ehefrau</v>
      </c>
      <c r="D507" s="16" t="n">
        <v>21</v>
      </c>
      <c r="E507" s="9" t="s">
        <v>2153</v>
      </c>
      <c r="F507" s="9" t="s">
        <v>263</v>
      </c>
      <c r="G507" s="9" t="s">
        <v>323</v>
      </c>
    </row>
    <row r="508" customFormat="false" ht="14.15" hidden="false" customHeight="true" outlineLevel="0" collapsed="false">
      <c r="A508" s="15" t="s">
        <v>1748</v>
      </c>
      <c r="B508" s="9" t="str">
        <f aca="false">"Mühlenfeldstraße "&amp;D508</f>
        <v>Mühlenfeldstraße 65</v>
      </c>
      <c r="C508" s="9" t="str">
        <f aca="false">E508&amp;", "&amp;F508&amp;", "&amp;G508</f>
        <v>Richters, W., Lehrer</v>
      </c>
      <c r="D508" s="16" t="n">
        <v>65</v>
      </c>
      <c r="E508" s="9" t="s">
        <v>2681</v>
      </c>
      <c r="F508" s="9" t="s">
        <v>559</v>
      </c>
      <c r="G508" s="9" t="s">
        <v>257</v>
      </c>
    </row>
    <row r="509" customFormat="false" ht="14.15" hidden="false" customHeight="true" outlineLevel="0" collapsed="false">
      <c r="A509" s="15" t="s">
        <v>670</v>
      </c>
      <c r="B509" s="9" t="str">
        <f aca="false">"Hodenbergerstraße "&amp;D509</f>
        <v>Hodenbergerstraße 10</v>
      </c>
      <c r="C509" s="9" t="str">
        <f aca="false">E509&amp;", "&amp;F509&amp;", "&amp;H509</f>
        <v>Rickmers, Rob., Landgut</v>
      </c>
      <c r="D509" s="16" t="n">
        <v>10</v>
      </c>
      <c r="E509" s="9" t="s">
        <v>668</v>
      </c>
      <c r="F509" s="9" t="s">
        <v>2661</v>
      </c>
      <c r="H509" s="9" t="s">
        <v>151</v>
      </c>
    </row>
    <row r="510" customFormat="false" ht="14.15" hidden="false" customHeight="true" outlineLevel="0" collapsed="false">
      <c r="A510" s="15" t="s">
        <v>2293</v>
      </c>
      <c r="B510" s="9" t="str">
        <f aca="false">"Oberneulander Chaussee "&amp;D510</f>
        <v>Oberneulander Chaussee 44</v>
      </c>
      <c r="C510" s="9" t="str">
        <f aca="false">E510&amp;", "&amp;F510&amp;", "&amp;G510</f>
        <v>Riechers, J. H., Straßenbahnschaffner</v>
      </c>
      <c r="D510" s="16" t="n">
        <v>44</v>
      </c>
      <c r="E510" s="9" t="s">
        <v>2294</v>
      </c>
      <c r="F510" s="9" t="s">
        <v>570</v>
      </c>
      <c r="G510" s="9" t="s">
        <v>2710</v>
      </c>
    </row>
    <row r="511" customFormat="false" ht="14.15" hidden="false" customHeight="true" outlineLevel="0" collapsed="false">
      <c r="A511" s="15" t="s">
        <v>374</v>
      </c>
      <c r="B511" s="9" t="str">
        <f aca="false">"Oberneulander Landstraße "&amp;D511</f>
        <v>Oberneulander Landstraße 119</v>
      </c>
      <c r="C511" s="9" t="str">
        <f aca="false">E511&amp;", "&amp;F511&amp;", "&amp;G511</f>
        <v>Rodop, Fr., Lehrer</v>
      </c>
      <c r="D511" s="16" t="n">
        <v>119</v>
      </c>
      <c r="E511" s="9" t="s">
        <v>2741</v>
      </c>
      <c r="F511" s="9" t="s">
        <v>130</v>
      </c>
      <c r="G511" s="9" t="s">
        <v>257</v>
      </c>
    </row>
    <row r="512" customFormat="false" ht="14.15" hidden="false" customHeight="true" outlineLevel="0" collapsed="false">
      <c r="A512" s="15" t="s">
        <v>2282</v>
      </c>
      <c r="B512" s="9" t="str">
        <f aca="false">"Oberneulander Chaussee "&amp;D512</f>
        <v>Oberneulander Chaussee 50</v>
      </c>
      <c r="C512" s="9" t="str">
        <f aca="false">E512&amp;", "&amp;F512&amp;", "&amp;G512&amp;", "&amp;H512</f>
        <v>Röge, H., Wwe., Wirtin</v>
      </c>
      <c r="D512" s="16" t="n">
        <v>50</v>
      </c>
      <c r="E512" s="9" t="s">
        <v>2279</v>
      </c>
      <c r="F512" s="9" t="s">
        <v>109</v>
      </c>
      <c r="G512" s="9" t="s">
        <v>91</v>
      </c>
      <c r="H512" s="9" t="s">
        <v>2711</v>
      </c>
    </row>
    <row r="513" customFormat="false" ht="14.15" hidden="false" customHeight="true" outlineLevel="0" collapsed="false">
      <c r="A513" s="15" t="s">
        <v>2282</v>
      </c>
      <c r="B513" s="9" t="str">
        <f aca="false">"Oberneulander Chaussee "&amp;D513</f>
        <v>Oberneulander Chaussee 50</v>
      </c>
      <c r="C513" s="9" t="str">
        <f aca="false">E513&amp;", "&amp;F513&amp;", "&amp;G513&amp;", "&amp;H513</f>
        <v>Röge, Hch., Bleicher, Wirt</v>
      </c>
      <c r="D513" s="16" t="n">
        <v>50</v>
      </c>
      <c r="E513" s="9" t="s">
        <v>2279</v>
      </c>
      <c r="F513" s="9" t="s">
        <v>754</v>
      </c>
      <c r="G513" s="9" t="s">
        <v>2267</v>
      </c>
      <c r="H513" s="9" t="s">
        <v>217</v>
      </c>
    </row>
    <row r="514" customFormat="false" ht="14.15" hidden="false" customHeight="true" outlineLevel="0" collapsed="false">
      <c r="A514" s="15" t="s">
        <v>1491</v>
      </c>
      <c r="B514" s="9" t="str">
        <f aca="false">"Auf der Haide "&amp;D514</f>
        <v>Auf der Haide 13</v>
      </c>
      <c r="C514" s="9" t="str">
        <f aca="false">E514&amp;", "&amp;F514&amp;", "&amp;G514</f>
        <v>Rohlfs, Alb., Arbeiter</v>
      </c>
      <c r="D514" s="16" t="n">
        <v>13</v>
      </c>
      <c r="E514" s="9" t="s">
        <v>916</v>
      </c>
      <c r="F514" s="9" t="s">
        <v>841</v>
      </c>
      <c r="G514" s="9" t="s">
        <v>94</v>
      </c>
    </row>
    <row r="515" customFormat="false" ht="14.15" hidden="false" customHeight="true" outlineLevel="0" collapsed="false">
      <c r="A515" s="15" t="s">
        <v>1491</v>
      </c>
      <c r="B515" s="9" t="str">
        <f aca="false">"Auf der Haide "&amp;D515</f>
        <v>Auf der Haide 13</v>
      </c>
      <c r="C515" s="9" t="str">
        <f aca="false">E515&amp;", "&amp;F515&amp;", "&amp;G515</f>
        <v>Rohlfs, Alb., Landmann</v>
      </c>
      <c r="D515" s="16" t="n">
        <v>13</v>
      </c>
      <c r="E515" s="9" t="s">
        <v>916</v>
      </c>
      <c r="F515" s="9" t="s">
        <v>841</v>
      </c>
      <c r="G515" s="9" t="s">
        <v>164</v>
      </c>
    </row>
    <row r="516" customFormat="false" ht="14.15" hidden="false" customHeight="true" outlineLevel="0" collapsed="false">
      <c r="A516" s="15" t="s">
        <v>918</v>
      </c>
      <c r="B516" s="9" t="str">
        <f aca="false">"Rockwinkeler Chaussee "&amp;D516</f>
        <v>Rockwinkeler Chaussee 137</v>
      </c>
      <c r="C516" s="9" t="str">
        <f aca="false">E516&amp;", "&amp;F516&amp;", "&amp;G516</f>
        <v>Rohlfs, D., Hofmeier</v>
      </c>
      <c r="D516" s="16" t="n">
        <v>137</v>
      </c>
      <c r="E516" s="9" t="s">
        <v>916</v>
      </c>
      <c r="F516" s="9" t="s">
        <v>263</v>
      </c>
      <c r="G516" s="9" t="s">
        <v>183</v>
      </c>
    </row>
    <row r="517" customFormat="false" ht="14.15" hidden="false" customHeight="true" outlineLevel="0" collapsed="false">
      <c r="A517" s="15" t="s">
        <v>1528</v>
      </c>
      <c r="B517" s="9" t="str">
        <f aca="false">"Am Hodenberger Deich "&amp;D517</f>
        <v>Am Hodenberger Deich 24</v>
      </c>
      <c r="C517" s="9" t="str">
        <f aca="false">E517&amp;", "&amp;F517&amp;", "&amp;G517</f>
        <v>Rohlfs, Fr., Arbeiter</v>
      </c>
      <c r="D517" s="16" t="n">
        <v>24</v>
      </c>
      <c r="E517" s="9" t="s">
        <v>916</v>
      </c>
      <c r="F517" s="9" t="s">
        <v>130</v>
      </c>
      <c r="G517" s="9" t="s">
        <v>94</v>
      </c>
    </row>
    <row r="518" customFormat="false" ht="14.15" hidden="false" customHeight="true" outlineLevel="0" collapsed="false">
      <c r="A518" s="15" t="s">
        <v>1972</v>
      </c>
      <c r="B518" s="9" t="str">
        <f aca="false">"Rockwinkeler Chaussee "&amp;D518</f>
        <v>Rockwinkeler Chaussee 17</v>
      </c>
      <c r="C518" s="9" t="str">
        <f aca="false">E518&amp;", "&amp;F518&amp;", "&amp;G518</f>
        <v>Röhrs, Berthold, Lehrer</v>
      </c>
      <c r="D518" s="16" t="n">
        <v>17</v>
      </c>
      <c r="E518" s="9" t="s">
        <v>1970</v>
      </c>
      <c r="F518" s="9" t="s">
        <v>2730</v>
      </c>
      <c r="G518" s="9" t="s">
        <v>257</v>
      </c>
    </row>
    <row r="519" customFormat="false" ht="14.15" hidden="false" customHeight="true" outlineLevel="0" collapsed="false">
      <c r="A519" s="15" t="s">
        <v>681</v>
      </c>
      <c r="B519" s="9" t="str">
        <f aca="false">"Hodenbergerstraße "&amp;D519</f>
        <v>Hodenbergerstraße 32</v>
      </c>
      <c r="C519" s="9" t="str">
        <f aca="false">E519&amp;", "&amp;F519&amp;", "&amp;G519</f>
        <v>Roschen, Georg, Arbeiter</v>
      </c>
      <c r="D519" s="16" t="n">
        <v>32</v>
      </c>
      <c r="E519" s="9" t="s">
        <v>680</v>
      </c>
      <c r="F519" s="9" t="s">
        <v>210</v>
      </c>
      <c r="G519" s="9" t="s">
        <v>94</v>
      </c>
    </row>
    <row r="520" customFormat="false" ht="14.15" hidden="false" customHeight="true" outlineLevel="0" collapsed="false">
      <c r="A520" s="15" t="s">
        <v>681</v>
      </c>
      <c r="B520" s="9" t="str">
        <f aca="false">"Hodenbergerstraße "&amp;D520</f>
        <v>Hodenbergerstraße 32</v>
      </c>
      <c r="C520" s="9" t="str">
        <f aca="false">E520&amp;", "&amp;F520&amp;", "&amp;G520</f>
        <v>Roschen, Joh., Landmann</v>
      </c>
      <c r="D520" s="16" t="n">
        <v>32</v>
      </c>
      <c r="E520" s="9" t="s">
        <v>680</v>
      </c>
      <c r="F520" s="9" t="s">
        <v>143</v>
      </c>
      <c r="G520" s="9" t="s">
        <v>164</v>
      </c>
    </row>
    <row r="521" customFormat="false" ht="14.15" hidden="false" customHeight="true" outlineLevel="0" collapsed="false">
      <c r="A521" s="15" t="s">
        <v>2218</v>
      </c>
      <c r="B521" s="9" t="str">
        <f aca="false">"Oberneulander Landstraße "&amp;D521</f>
        <v>Oberneulander Landstraße 174</v>
      </c>
      <c r="C521" s="9" t="str">
        <f aca="false">E521&amp;", "&amp;F521&amp;", "&amp;G521</f>
        <v>Rose, Hinr., Fuhrmann</v>
      </c>
      <c r="D521" s="16" t="n">
        <v>174</v>
      </c>
      <c r="E521" s="9" t="s">
        <v>2216</v>
      </c>
      <c r="F521" s="9" t="s">
        <v>355</v>
      </c>
      <c r="G521" s="9" t="s">
        <v>2217</v>
      </c>
    </row>
    <row r="522" customFormat="false" ht="14.15" hidden="false" customHeight="true" outlineLevel="0" collapsed="false">
      <c r="A522" s="9" t="s">
        <v>2614</v>
      </c>
      <c r="B522" s="9" t="str">
        <f aca="false">"Am Rüten "&amp;D522</f>
        <v>Am Rüten 17</v>
      </c>
      <c r="C522" s="9" t="str">
        <f aca="false">E522&amp;", "&amp;F522&amp;", "&amp;G522</f>
        <v>Rosenbrock, Fr., Hilfsbahnwärter</v>
      </c>
      <c r="D522" s="16" t="n">
        <v>17</v>
      </c>
      <c r="E522" s="9" t="s">
        <v>1463</v>
      </c>
      <c r="F522" s="9" t="s">
        <v>130</v>
      </c>
      <c r="G522" s="9" t="s">
        <v>2615</v>
      </c>
    </row>
    <row r="523" customFormat="false" ht="14.15" hidden="false" customHeight="true" outlineLevel="0" collapsed="false">
      <c r="A523" s="15" t="s">
        <v>1464</v>
      </c>
      <c r="B523" s="9" t="str">
        <f aca="false">"Rockwinkeler Landstraße "&amp;D523</f>
        <v>Rockwinkeler Landstraße 88</v>
      </c>
      <c r="C523" s="9" t="str">
        <f aca="false">E523&amp;", "&amp;F523&amp;", "&amp;G523</f>
        <v>Rosenbrock, Hinr., Arbeiter</v>
      </c>
      <c r="D523" s="16" t="n">
        <v>88</v>
      </c>
      <c r="E523" s="9" t="s">
        <v>1463</v>
      </c>
      <c r="F523" s="9" t="s">
        <v>355</v>
      </c>
      <c r="G523" s="9" t="s">
        <v>94</v>
      </c>
    </row>
    <row r="524" customFormat="false" ht="14.15" hidden="false" customHeight="true" outlineLevel="0" collapsed="false">
      <c r="A524" s="15" t="s">
        <v>1464</v>
      </c>
      <c r="B524" s="9" t="str">
        <f aca="false">"Rockwinkeler Landstraße "&amp;D524</f>
        <v>Rockwinkeler Landstraße 88</v>
      </c>
      <c r="C524" s="9" t="str">
        <f aca="false">E524&amp;", "&amp;F524&amp;", "&amp;G524</f>
        <v>Rosenbrock, Hinr., Landmann</v>
      </c>
      <c r="D524" s="16" t="n">
        <v>88</v>
      </c>
      <c r="E524" s="9" t="s">
        <v>1463</v>
      </c>
      <c r="F524" s="9" t="s">
        <v>355</v>
      </c>
      <c r="G524" s="9" t="s">
        <v>164</v>
      </c>
    </row>
    <row r="525" customFormat="false" ht="14.15" hidden="false" customHeight="true" outlineLevel="0" collapsed="false">
      <c r="A525" s="15" t="s">
        <v>1777</v>
      </c>
      <c r="B525" s="9" t="str">
        <f aca="false">"Mühlenfeldstraße "&amp;D525</f>
        <v>Mühlenfeldstraße 61</v>
      </c>
      <c r="C525" s="9" t="str">
        <f aca="false">E525&amp;", "&amp;F525&amp;", "&amp;G525</f>
        <v>Rosenbrock, Joh., Bahnwärter</v>
      </c>
      <c r="D525" s="16" t="n">
        <v>61</v>
      </c>
      <c r="E525" s="9" t="s">
        <v>1463</v>
      </c>
      <c r="F525" s="9" t="s">
        <v>143</v>
      </c>
      <c r="G525" s="9" t="s">
        <v>1776</v>
      </c>
    </row>
    <row r="526" customFormat="false" ht="14.15" hidden="false" customHeight="true" outlineLevel="0" collapsed="false">
      <c r="A526" s="15" t="s">
        <v>1271</v>
      </c>
      <c r="B526" s="9" t="str">
        <f aca="false">"Rockwinkeler Landstraße "&amp;D526</f>
        <v>Rockwinkeler Landstraße 69</v>
      </c>
      <c r="C526" s="9" t="str">
        <f aca="false">E526&amp;", "&amp;F526&amp;", "&amp;G526</f>
        <v>Roßmann, W., Vorsteher</v>
      </c>
      <c r="D526" s="16" t="n">
        <v>69</v>
      </c>
      <c r="E526" s="9" t="s">
        <v>1615</v>
      </c>
      <c r="F526" s="9" t="s">
        <v>559</v>
      </c>
      <c r="G526" s="9" t="s">
        <v>1269</v>
      </c>
    </row>
    <row r="527" customFormat="false" ht="14.15" hidden="false" customHeight="true" outlineLevel="0" collapsed="false">
      <c r="A527" s="15" t="s">
        <v>1742</v>
      </c>
      <c r="B527" s="9" t="str">
        <f aca="false">"Mühlenfeldstraße "&amp;D527</f>
        <v>Mühlenfeldstraße 67</v>
      </c>
      <c r="C527" s="9" t="str">
        <f aca="false">E527&amp;", "&amp;F527&amp;", "&amp;G527</f>
        <v>Rotermund, H. jun., Maurer</v>
      </c>
      <c r="D527" s="16" t="n">
        <v>67</v>
      </c>
      <c r="E527" s="9" t="s">
        <v>1522</v>
      </c>
      <c r="F527" s="9" t="s">
        <v>2682</v>
      </c>
      <c r="G527" s="9" t="s">
        <v>727</v>
      </c>
    </row>
    <row r="528" customFormat="false" ht="14.15" hidden="false" customHeight="true" outlineLevel="0" collapsed="false">
      <c r="A528" s="15" t="s">
        <v>1742</v>
      </c>
      <c r="B528" s="9" t="str">
        <f aca="false">"Mühlenfeldstraße "&amp;D528</f>
        <v>Mühlenfeldstraße 67</v>
      </c>
      <c r="C528" s="9" t="str">
        <f aca="false">E528&amp;", "&amp;F528&amp;", "&amp;G528</f>
        <v>Rotermund, H. sen., Maurermeister</v>
      </c>
      <c r="D528" s="16" t="n">
        <v>67</v>
      </c>
      <c r="E528" s="9" t="s">
        <v>1522</v>
      </c>
      <c r="F528" s="9" t="s">
        <v>2683</v>
      </c>
      <c r="G528" s="9" t="s">
        <v>361</v>
      </c>
    </row>
    <row r="529" customFormat="false" ht="14.15" hidden="false" customHeight="true" outlineLevel="0" collapsed="false">
      <c r="A529" s="15" t="s">
        <v>1742</v>
      </c>
      <c r="B529" s="9" t="str">
        <f aca="false">"Mühlenfeldstraße "&amp;D529</f>
        <v>Mühlenfeldstraße 67</v>
      </c>
      <c r="C529" s="9" t="str">
        <f aca="false">E529&amp;", "&amp;F529&amp;", "&amp;G529</f>
        <v>Rotermund, Hch., Polizeischreiber</v>
      </c>
      <c r="D529" s="16" t="n">
        <v>67</v>
      </c>
      <c r="E529" s="9" t="s">
        <v>1522</v>
      </c>
      <c r="F529" s="9" t="s">
        <v>754</v>
      </c>
      <c r="G529" s="9" t="s">
        <v>2684</v>
      </c>
    </row>
    <row r="530" customFormat="false" ht="14.15" hidden="false" customHeight="true" outlineLevel="0" collapsed="false">
      <c r="A530" s="15" t="s">
        <v>1523</v>
      </c>
      <c r="B530" s="9" t="str">
        <f aca="false">"Am Hodenberger Deich "&amp;D530</f>
        <v>Am Hodenberger Deich 23</v>
      </c>
      <c r="C530" s="9" t="str">
        <f aca="false">E530&amp;", "&amp;F530&amp;", "&amp;G530</f>
        <v>Rotermund, Joh., Arbeiter</v>
      </c>
      <c r="D530" s="16" t="n">
        <v>23</v>
      </c>
      <c r="E530" s="9" t="s">
        <v>1522</v>
      </c>
      <c r="F530" s="9" t="s">
        <v>143</v>
      </c>
      <c r="G530" s="9" t="s">
        <v>94</v>
      </c>
    </row>
    <row r="531" customFormat="false" ht="14.15" hidden="false" customHeight="true" outlineLevel="0" collapsed="false">
      <c r="A531" s="15" t="s">
        <v>1576</v>
      </c>
      <c r="B531" s="9" t="str">
        <f aca="false">"Am Haiddamm "&amp;D531</f>
        <v>Am Haiddamm 37</v>
      </c>
      <c r="C531" s="9" t="str">
        <f aca="false">E531&amp;", "&amp;F531&amp;", "&amp;G531</f>
        <v>Rotermund, W., Arbeiter</v>
      </c>
      <c r="D531" s="16" t="n">
        <v>37</v>
      </c>
      <c r="E531" s="9" t="s">
        <v>1522</v>
      </c>
      <c r="F531" s="9" t="s">
        <v>559</v>
      </c>
      <c r="G531" s="9" t="s">
        <v>94</v>
      </c>
    </row>
    <row r="532" customFormat="false" ht="14.15" hidden="false" customHeight="true" outlineLevel="0" collapsed="false">
      <c r="A532" s="8"/>
      <c r="B532" s="9" t="str">
        <f aca="false">"Oberneulander Chaussee "&amp;D532</f>
        <v>Oberneulander Chaussee 54</v>
      </c>
      <c r="C532" s="9" t="str">
        <f aca="false">E532&amp;", "&amp;F532&amp;", "&amp;G532</f>
        <v>Rüdte, Joh. Chr., Arbeiter</v>
      </c>
      <c r="D532" s="16" t="n">
        <v>54</v>
      </c>
      <c r="E532" s="9" t="s">
        <v>2713</v>
      </c>
      <c r="F532" s="9" t="s">
        <v>2714</v>
      </c>
      <c r="G532" s="9" t="s">
        <v>94</v>
      </c>
    </row>
    <row r="533" customFormat="false" ht="14.15" hidden="false" customHeight="true" outlineLevel="0" collapsed="false">
      <c r="A533" s="15" t="s">
        <v>1289</v>
      </c>
      <c r="B533" s="9" t="str">
        <f aca="false">"Rockwinkeler Landstraße "&amp;D533</f>
        <v>Rockwinkeler Landstraße 81</v>
      </c>
      <c r="C533" s="9" t="str">
        <f aca="false">E533&amp;", "&amp;F533&amp;", "&amp;G533</f>
        <v>Ruge, W., Arbeiter</v>
      </c>
      <c r="D533" s="16" t="n">
        <v>81</v>
      </c>
      <c r="E533" s="9" t="s">
        <v>1290</v>
      </c>
      <c r="F533" s="9" t="s">
        <v>559</v>
      </c>
      <c r="G533" s="9" t="s">
        <v>94</v>
      </c>
    </row>
    <row r="534" customFormat="false" ht="14.15" hidden="false" customHeight="true" outlineLevel="0" collapsed="false">
      <c r="A534" s="15" t="s">
        <v>1851</v>
      </c>
      <c r="B534" s="9" t="str">
        <f aca="false">"Mühlenfeldstraße "&amp;D534</f>
        <v>Mühlenfeldstraße 48</v>
      </c>
      <c r="C534" s="9" t="str">
        <f aca="false">E534&amp;", "&amp;F534&amp;", "&amp;G534</f>
        <v>Rusch, C., Lehrer</v>
      </c>
      <c r="D534" s="16" t="n">
        <v>48</v>
      </c>
      <c r="E534" s="9" t="s">
        <v>1850</v>
      </c>
      <c r="F534" s="9" t="s">
        <v>93</v>
      </c>
      <c r="G534" s="9" t="s">
        <v>257</v>
      </c>
    </row>
    <row r="535" customFormat="false" ht="14.15" hidden="false" customHeight="true" outlineLevel="0" collapsed="false">
      <c r="A535" s="15" t="s">
        <v>2334</v>
      </c>
      <c r="B535" s="9" t="str">
        <f aca="false">"Apfelallee "&amp;D535</f>
        <v>Apfelallee 8</v>
      </c>
      <c r="C535" s="9" t="str">
        <f aca="false">E535&amp;", "&amp;F535&amp;", "&amp;G535</f>
        <v>Sanders, Otto, Arbeiter</v>
      </c>
      <c r="D535" s="16" t="n">
        <v>8</v>
      </c>
      <c r="E535" s="9" t="s">
        <v>2625</v>
      </c>
      <c r="F535" s="9" t="s">
        <v>1203</v>
      </c>
      <c r="G535" s="9" t="s">
        <v>94</v>
      </c>
    </row>
    <row r="536" customFormat="false" ht="14.15" hidden="false" customHeight="true" outlineLevel="0" collapsed="false">
      <c r="A536" s="15" t="s">
        <v>571</v>
      </c>
      <c r="B536" s="9" t="str">
        <f aca="false">"Oberneulander Landstraße "&amp;D536</f>
        <v>Oberneulander Landstraße 43</v>
      </c>
      <c r="C536" s="9" t="str">
        <f aca="false">E536&amp;", "&amp;F536&amp;", "&amp;G536</f>
        <v>Saß, Berthold, Wirt</v>
      </c>
      <c r="D536" s="16" t="n">
        <v>43</v>
      </c>
      <c r="E536" s="9" t="s">
        <v>2729</v>
      </c>
      <c r="F536" s="9" t="s">
        <v>2730</v>
      </c>
      <c r="G536" s="9" t="s">
        <v>217</v>
      </c>
    </row>
    <row r="537" customFormat="false" ht="14.15" hidden="false" customHeight="true" outlineLevel="0" collapsed="false">
      <c r="A537" s="15" t="s">
        <v>2370</v>
      </c>
      <c r="B537" s="9" t="str">
        <f aca="false">"Apfelallee "&amp;D537</f>
        <v>Apfelallee 30</v>
      </c>
      <c r="C537" s="9" t="str">
        <f aca="false">E537&amp;", "&amp;F537&amp;", "&amp;G537</f>
        <v>Schade, E., Diakonissin</v>
      </c>
      <c r="D537" s="16" t="n">
        <v>30</v>
      </c>
      <c r="E537" s="9" t="s">
        <v>2640</v>
      </c>
      <c r="F537" s="9" t="s">
        <v>2583</v>
      </c>
      <c r="G537" s="9" t="s">
        <v>2627</v>
      </c>
    </row>
    <row r="538" customFormat="false" ht="14.15" hidden="false" customHeight="true" outlineLevel="0" collapsed="false">
      <c r="A538" s="17" t="s">
        <v>2202</v>
      </c>
      <c r="B538" s="9" t="str">
        <f aca="false">"Oberneulander Chaussee "&amp;D538</f>
        <v>Oberneulander Chaussee 94</v>
      </c>
      <c r="C538" s="9" t="str">
        <f aca="false">E538&amp;", "&amp;F538&amp;", "&amp;G538&amp;", "&amp;H538</f>
        <v>Schilling, W., Wwe., Bäckerei und Landwirtschaft</v>
      </c>
      <c r="D538" s="16" t="n">
        <v>94</v>
      </c>
      <c r="E538" s="9" t="s">
        <v>2199</v>
      </c>
      <c r="F538" s="9" t="s">
        <v>559</v>
      </c>
      <c r="G538" s="9" t="s">
        <v>91</v>
      </c>
      <c r="H538" s="9" t="s">
        <v>2717</v>
      </c>
    </row>
    <row r="539" customFormat="false" ht="14.15" hidden="false" customHeight="true" outlineLevel="0" collapsed="false">
      <c r="A539" s="15" t="s">
        <v>560</v>
      </c>
      <c r="B539" s="9" t="str">
        <f aca="false">"Oberneulander Landstraße "&amp;D539</f>
        <v>Oberneulander Landstraße 53</v>
      </c>
      <c r="C539" s="9" t="str">
        <f aca="false">E539&amp;", "&amp;F539&amp;", "&amp;G539</f>
        <v>Schlawinsky, Fr., Arbeiter</v>
      </c>
      <c r="D539" s="16" t="n">
        <v>53</v>
      </c>
      <c r="E539" s="9" t="s">
        <v>558</v>
      </c>
      <c r="F539" s="9" t="s">
        <v>130</v>
      </c>
      <c r="G539" s="9" t="s">
        <v>94</v>
      </c>
    </row>
    <row r="540" customFormat="false" ht="14.15" hidden="false" customHeight="true" outlineLevel="0" collapsed="false">
      <c r="A540" s="15" t="s">
        <v>560</v>
      </c>
      <c r="B540" s="9" t="str">
        <f aca="false">"Oberneulander Landstraße "&amp;D540</f>
        <v>Oberneulander Landstraße 53</v>
      </c>
      <c r="C540" s="9" t="str">
        <f aca="false">E540&amp;", "&amp;F540&amp;", "&amp;G540</f>
        <v>Schlawinsky, W., Zimmermann</v>
      </c>
      <c r="D540" s="16" t="n">
        <v>53</v>
      </c>
      <c r="E540" s="9" t="s">
        <v>558</v>
      </c>
      <c r="F540" s="9" t="s">
        <v>559</v>
      </c>
      <c r="G540" s="9" t="s">
        <v>137</v>
      </c>
    </row>
    <row r="541" customFormat="false" ht="14.15" hidden="false" customHeight="true" outlineLevel="0" collapsed="false">
      <c r="A541" s="15" t="s">
        <v>1059</v>
      </c>
      <c r="B541" s="9" t="str">
        <f aca="false">"Rockwinkeler Chaussee "&amp;D541</f>
        <v>Rockwinkeler Chaussee 86</v>
      </c>
      <c r="C541" s="9" t="str">
        <f aca="false">E541&amp;", "&amp;F541&amp;", "&amp;G541</f>
        <v>Schlengmann, D., Landmann</v>
      </c>
      <c r="D541" s="16" t="n">
        <v>86</v>
      </c>
      <c r="E541" s="9" t="s">
        <v>1058</v>
      </c>
      <c r="F541" s="9" t="s">
        <v>263</v>
      </c>
      <c r="G541" s="9" t="s">
        <v>164</v>
      </c>
    </row>
    <row r="542" customFormat="false" ht="14.15" hidden="false" customHeight="true" outlineLevel="0" collapsed="false">
      <c r="A542" s="15" t="s">
        <v>1171</v>
      </c>
      <c r="B542" s="9" t="str">
        <f aca="false">"Rockwinkeler Landstraße "&amp;D542</f>
        <v>Rockwinkeler Landstraße 27</v>
      </c>
      <c r="C542" s="9" t="str">
        <f aca="false">E542&amp;", "&amp;F542&amp;", "&amp;G542</f>
        <v>Schmidt, D., Landmann</v>
      </c>
      <c r="D542" s="16" t="n">
        <v>27</v>
      </c>
      <c r="E542" s="9" t="s">
        <v>309</v>
      </c>
      <c r="F542" s="9" t="s">
        <v>263</v>
      </c>
      <c r="G542" s="9" t="s">
        <v>164</v>
      </c>
    </row>
    <row r="543" customFormat="false" ht="14.15" hidden="false" customHeight="true" outlineLevel="0" collapsed="false">
      <c r="A543" s="15" t="s">
        <v>1176</v>
      </c>
      <c r="B543" s="9" t="str">
        <f aca="false">"Rockwinkeler Landstraße "&amp;D543</f>
        <v>Rockwinkeler Landstraße 29</v>
      </c>
      <c r="C543" s="9" t="str">
        <f aca="false">E543&amp;", "&amp;F543&amp;", "&amp;G543</f>
        <v>Schmidt, H., Arbeiter</v>
      </c>
      <c r="D543" s="16" t="n">
        <v>29</v>
      </c>
      <c r="E543" s="9" t="s">
        <v>309</v>
      </c>
      <c r="F543" s="9" t="s">
        <v>109</v>
      </c>
      <c r="G543" s="9" t="s">
        <v>94</v>
      </c>
    </row>
    <row r="544" customFormat="false" ht="14.15" hidden="false" customHeight="true" outlineLevel="0" collapsed="false">
      <c r="A544" s="15" t="s">
        <v>2601</v>
      </c>
      <c r="B544" s="9" t="str">
        <f aca="false">"Am Hodenberger Deich "&amp;D544</f>
        <v>Am Hodenberger Deich 81</v>
      </c>
      <c r="C544" s="9" t="str">
        <f aca="false">E544&amp;", "&amp;F544&amp;", "&amp;G544</f>
        <v>Schnaars, H., Wwe.</v>
      </c>
      <c r="D544" s="16" t="n">
        <v>81</v>
      </c>
      <c r="E544" s="9" t="s">
        <v>2602</v>
      </c>
      <c r="F544" s="9" t="s">
        <v>109</v>
      </c>
      <c r="G544" s="9" t="s">
        <v>91</v>
      </c>
    </row>
    <row r="545" customFormat="false" ht="14.15" hidden="false" customHeight="true" outlineLevel="0" collapsed="false">
      <c r="A545" s="15" t="s">
        <v>1328</v>
      </c>
      <c r="B545" s="9" t="str">
        <f aca="false">"Rockwinkeler Landstraße "&amp;D545</f>
        <v>Rockwinkeler Landstraße 99</v>
      </c>
      <c r="C545" s="9" t="str">
        <f aca="false">E545&amp;", "&amp;F545&amp;", "&amp;G545</f>
        <v>Schnier, Chr., Arbeiter</v>
      </c>
      <c r="D545" s="16" t="n">
        <v>99</v>
      </c>
      <c r="E545" s="9" t="s">
        <v>1327</v>
      </c>
      <c r="F545" s="9" t="s">
        <v>242</v>
      </c>
      <c r="G545" s="9" t="s">
        <v>94</v>
      </c>
    </row>
    <row r="546" customFormat="false" ht="14.15" hidden="false" customHeight="true" outlineLevel="0" collapsed="false">
      <c r="A546" s="15" t="s">
        <v>1566</v>
      </c>
      <c r="B546" s="9" t="str">
        <f aca="false">"Am Haiddamm "&amp;D546</f>
        <v>Am Haiddamm 43</v>
      </c>
      <c r="C546" s="9" t="str">
        <f aca="false">E546&amp;", "&amp;F546&amp;", "&amp;G546</f>
        <v>Schnier, H., Maurer</v>
      </c>
      <c r="D546" s="16" t="n">
        <v>43</v>
      </c>
      <c r="E546" s="9" t="s">
        <v>1327</v>
      </c>
      <c r="F546" s="9" t="s">
        <v>109</v>
      </c>
      <c r="G546" s="9" t="s">
        <v>727</v>
      </c>
    </row>
    <row r="547" customFormat="false" ht="14.15" hidden="false" customHeight="true" outlineLevel="0" collapsed="false">
      <c r="A547" s="15" t="s">
        <v>237</v>
      </c>
      <c r="B547" s="9" t="str">
        <f aca="false">"Oberneulander Landstraße "&amp;D547</f>
        <v>Oberneulander Landstraße 177</v>
      </c>
      <c r="C547" s="9" t="str">
        <f aca="false">E547&amp;", "&amp;F547&amp;", "&amp;G547</f>
        <v>Schoof, Carl, Hofmeier</v>
      </c>
      <c r="D547" s="16" t="n">
        <v>177</v>
      </c>
      <c r="E547" s="9" t="s">
        <v>234</v>
      </c>
      <c r="F547" s="9" t="s">
        <v>235</v>
      </c>
      <c r="G547" s="9" t="s">
        <v>183</v>
      </c>
    </row>
    <row r="548" customFormat="false" ht="14.15" hidden="false" customHeight="true" outlineLevel="0" collapsed="false">
      <c r="A548" s="15" t="s">
        <v>1899</v>
      </c>
      <c r="B548" s="9" t="str">
        <f aca="false">"Mühlenfeldstraße "&amp;D548</f>
        <v>Mühlenfeldstraße 13</v>
      </c>
      <c r="C548" s="9" t="str">
        <f aca="false">E548&amp;", "&amp;F548&amp;", "&amp;G548</f>
        <v>Schöttler, A., Wwe.</v>
      </c>
      <c r="D548" s="16" t="n">
        <v>13</v>
      </c>
      <c r="E548" s="9" t="s">
        <v>763</v>
      </c>
      <c r="F548" s="9" t="s">
        <v>256</v>
      </c>
      <c r="G548" s="9" t="s">
        <v>91</v>
      </c>
    </row>
    <row r="549" customFormat="false" ht="14.15" hidden="false" customHeight="true" outlineLevel="0" collapsed="false">
      <c r="A549" s="15" t="s">
        <v>764</v>
      </c>
      <c r="B549" s="9" t="str">
        <f aca="false">"Hodenbergerstraße "&amp;D549</f>
        <v>Hodenbergerstraße 15</v>
      </c>
      <c r="C549" s="9" t="str">
        <f aca="false">E549&amp;", "&amp;F549&amp;", "&amp;G549</f>
        <v>Schöttler, Fr., Landmann</v>
      </c>
      <c r="D549" s="16" t="n">
        <v>15</v>
      </c>
      <c r="E549" s="9" t="s">
        <v>763</v>
      </c>
      <c r="F549" s="9" t="s">
        <v>130</v>
      </c>
      <c r="G549" s="9" t="s">
        <v>164</v>
      </c>
    </row>
    <row r="550" customFormat="false" ht="14.15" hidden="false" customHeight="true" outlineLevel="0" collapsed="false">
      <c r="A550" s="15" t="s">
        <v>1899</v>
      </c>
      <c r="B550" s="9" t="str">
        <f aca="false">"Mühlenfeldstraße "&amp;D550</f>
        <v>Mühlenfeldstraße 13</v>
      </c>
      <c r="C550" s="9" t="str">
        <f aca="false">E550&amp;", "&amp;F550&amp;", "&amp;G550</f>
        <v>Schöttler, H., Arbeiter</v>
      </c>
      <c r="D550" s="16" t="n">
        <v>13</v>
      </c>
      <c r="E550" s="9" t="s">
        <v>763</v>
      </c>
      <c r="F550" s="9" t="s">
        <v>109</v>
      </c>
      <c r="G550" s="9" t="s">
        <v>94</v>
      </c>
    </row>
    <row r="551" customFormat="false" ht="14.15" hidden="false" customHeight="true" outlineLevel="0" collapsed="false">
      <c r="A551" s="15" t="s">
        <v>764</v>
      </c>
      <c r="B551" s="9" t="str">
        <f aca="false">"Hodenbergerstraße "&amp;D551</f>
        <v>Hodenbergerstraße 15</v>
      </c>
      <c r="C551" s="9" t="str">
        <f aca="false">E551&amp;", "&amp;F551&amp;", "&amp;G551</f>
        <v>Schöttler, Simon, Landmann</v>
      </c>
      <c r="D551" s="16" t="n">
        <v>15</v>
      </c>
      <c r="E551" s="9" t="s">
        <v>763</v>
      </c>
      <c r="F551" s="9" t="s">
        <v>765</v>
      </c>
      <c r="G551" s="9" t="s">
        <v>164</v>
      </c>
    </row>
    <row r="552" customFormat="false" ht="14.15" hidden="false" customHeight="true" outlineLevel="0" collapsed="false">
      <c r="A552" s="15" t="s">
        <v>1242</v>
      </c>
      <c r="B552" s="9" t="str">
        <f aca="false">"Mühlenweg "&amp;D552</f>
        <v>Mühlenweg 10</v>
      </c>
      <c r="C552" s="9" t="str">
        <f aca="false">E552&amp;", "&amp;F552&amp;", "&amp;G552</f>
        <v>Schröder, H., Gärtnergehülfe</v>
      </c>
      <c r="D552" s="16" t="n">
        <v>10</v>
      </c>
      <c r="E552" s="9" t="s">
        <v>1054</v>
      </c>
      <c r="F552" s="9" t="s">
        <v>109</v>
      </c>
      <c r="G552" s="9" t="s">
        <v>2580</v>
      </c>
    </row>
    <row r="553" customFormat="false" ht="14.15" hidden="false" customHeight="true" outlineLevel="0" collapsed="false">
      <c r="A553" s="15" t="s">
        <v>1053</v>
      </c>
      <c r="B553" s="9" t="str">
        <f aca="false">"Rockwinkeler Chaussee "&amp;D553</f>
        <v>Rockwinkeler Chaussee 93</v>
      </c>
      <c r="C553" s="9" t="str">
        <f aca="false">E553&amp;", "&amp;F553&amp;", "&amp;G553</f>
        <v>Schröder, Hch., Arbeiter</v>
      </c>
      <c r="D553" s="16" t="n">
        <v>93</v>
      </c>
      <c r="E553" s="9" t="s">
        <v>1054</v>
      </c>
      <c r="F553" s="9" t="s">
        <v>754</v>
      </c>
      <c r="G553" s="9" t="s">
        <v>94</v>
      </c>
    </row>
    <row r="554" customFormat="false" ht="14.15" hidden="false" customHeight="true" outlineLevel="0" collapsed="false">
      <c r="A554" s="15" t="s">
        <v>1226</v>
      </c>
      <c r="B554" s="9" t="str">
        <f aca="false">"Rockwinkeler Landstraße "&amp;D554</f>
        <v>Rockwinkeler Landstraße 47</v>
      </c>
      <c r="C554" s="9" t="str">
        <f aca="false">E554&amp;", "&amp;F554&amp;", "&amp;G554</f>
        <v>Schröder, Hch., Hofmeier</v>
      </c>
      <c r="D554" s="16" t="n">
        <v>47</v>
      </c>
      <c r="E554" s="9" t="s">
        <v>1054</v>
      </c>
      <c r="F554" s="9" t="s">
        <v>754</v>
      </c>
      <c r="G554" s="9" t="s">
        <v>183</v>
      </c>
    </row>
    <row r="555" customFormat="false" ht="14.15" hidden="false" customHeight="true" outlineLevel="0" collapsed="false">
      <c r="A555" s="15" t="s">
        <v>2154</v>
      </c>
      <c r="B555" s="9" t="str">
        <f aca="false">"Oberneulander Landstraße "&amp;D555</f>
        <v>Oberneulander Landstraße 132</v>
      </c>
      <c r="C555" s="9" t="str">
        <f aca="false">E555&amp;", "&amp;F555&amp;", "&amp;G555</f>
        <v>Schuhmacher, A., Dr.</v>
      </c>
      <c r="D555" s="16" t="n">
        <v>132</v>
      </c>
      <c r="E555" s="9" t="s">
        <v>532</v>
      </c>
      <c r="F555" s="9" t="s">
        <v>256</v>
      </c>
      <c r="G555" s="9" t="s">
        <v>1425</v>
      </c>
    </row>
    <row r="556" customFormat="false" ht="14.15" hidden="false" customHeight="true" outlineLevel="0" collapsed="false">
      <c r="A556" s="15" t="s">
        <v>1930</v>
      </c>
      <c r="B556" s="9" t="str">
        <f aca="false">"Oberneulander Landstraße "&amp;D556</f>
        <v>Oberneulander Landstraße 36</v>
      </c>
      <c r="C556" s="9" t="str">
        <f aca="false">E556</f>
        <v>Schule</v>
      </c>
      <c r="D556" s="16" t="n">
        <v>36</v>
      </c>
      <c r="E556" s="9" t="s">
        <v>592</v>
      </c>
    </row>
    <row r="557" customFormat="false" ht="14.15" hidden="false" customHeight="true" outlineLevel="0" collapsed="false">
      <c r="A557" s="15" t="s">
        <v>593</v>
      </c>
      <c r="B557" s="9" t="str">
        <f aca="false">"Oberneulander Landstraße "&amp;D557</f>
        <v>Oberneulander Landstraße 39</v>
      </c>
      <c r="C557" s="9" t="str">
        <f aca="false">E557</f>
        <v>Schule</v>
      </c>
      <c r="D557" s="16" t="n">
        <v>39</v>
      </c>
      <c r="E557" s="9" t="s">
        <v>592</v>
      </c>
    </row>
    <row r="558" customFormat="false" ht="14.15" hidden="false" customHeight="true" outlineLevel="0" collapsed="false">
      <c r="A558" s="15" t="s">
        <v>904</v>
      </c>
      <c r="B558" s="9" t="str">
        <f aca="false">"Rockwinkeler Landstraße "&amp;D558</f>
        <v>Rockwinkeler Landstraße 93</v>
      </c>
      <c r="C558" s="9" t="str">
        <f aca="false">E558</f>
        <v>Schule</v>
      </c>
      <c r="D558" s="16" t="n">
        <v>93</v>
      </c>
      <c r="E558" s="9" t="s">
        <v>592</v>
      </c>
    </row>
    <row r="559" customFormat="false" ht="14.15" hidden="false" customHeight="true" outlineLevel="0" collapsed="false">
      <c r="A559" s="15" t="s">
        <v>630</v>
      </c>
      <c r="B559" s="9" t="str">
        <f aca="false">"Oberneulander Landstraße "&amp;D559</f>
        <v>Oberneulander Landstraße 29</v>
      </c>
      <c r="C559" s="9" t="str">
        <f aca="false">E559&amp;", "&amp;F559&amp;", "&amp;G559</f>
        <v>Schult, Carl, Hofmeier</v>
      </c>
      <c r="D559" s="16" t="n">
        <v>29</v>
      </c>
      <c r="E559" s="9" t="s">
        <v>2722</v>
      </c>
      <c r="F559" s="9" t="s">
        <v>235</v>
      </c>
      <c r="G559" s="9" t="s">
        <v>183</v>
      </c>
    </row>
    <row r="560" customFormat="false" ht="14.15" hidden="false" customHeight="true" outlineLevel="0" collapsed="false">
      <c r="A560" s="15" t="s">
        <v>1141</v>
      </c>
      <c r="B560" s="9" t="str">
        <f aca="false">"Rockwinkeler Landstraße "&amp;D560</f>
        <v>Rockwinkeler Landstraße 15</v>
      </c>
      <c r="C560" s="9" t="str">
        <f aca="false">E560&amp;", "&amp;F560&amp;", "&amp;G560</f>
        <v>Schulte, H., </v>
      </c>
      <c r="D560" s="16" t="n">
        <v>15</v>
      </c>
      <c r="E560" s="9" t="s">
        <v>753</v>
      </c>
      <c r="F560" s="9" t="s">
        <v>109</v>
      </c>
      <c r="H560" s="9" t="s">
        <v>1111</v>
      </c>
    </row>
    <row r="561" customFormat="false" ht="14.15" hidden="false" customHeight="true" outlineLevel="0" collapsed="false">
      <c r="A561" s="15" t="s">
        <v>755</v>
      </c>
      <c r="B561" s="9" t="str">
        <f aca="false">"Am Hodenberger Deich "&amp;D561</f>
        <v>Am Hodenberger Deich 31</v>
      </c>
      <c r="C561" s="9" t="str">
        <f aca="false">E561&amp;", "&amp;F561&amp;", "&amp;G561</f>
        <v>Schulte, Hch., Landmann</v>
      </c>
      <c r="D561" s="16" t="n">
        <v>31</v>
      </c>
      <c r="E561" s="9" t="s">
        <v>753</v>
      </c>
      <c r="F561" s="9" t="s">
        <v>754</v>
      </c>
      <c r="G561" s="9" t="s">
        <v>164</v>
      </c>
    </row>
    <row r="562" customFormat="false" ht="14.15" hidden="false" customHeight="true" outlineLevel="0" collapsed="false">
      <c r="A562" s="15" t="s">
        <v>1141</v>
      </c>
      <c r="B562" s="9" t="str">
        <f aca="false">"Rockwinkeler Landstraße "&amp;D562</f>
        <v>Rockwinkeler Landstraße 13</v>
      </c>
      <c r="C562" s="9" t="str">
        <f aca="false">E562&amp;", "&amp;F562&amp;", "&amp;G562</f>
        <v>Schulte, Hch., Landmann</v>
      </c>
      <c r="D562" s="16" t="n">
        <v>13</v>
      </c>
      <c r="E562" s="9" t="s">
        <v>753</v>
      </c>
      <c r="F562" s="9" t="s">
        <v>754</v>
      </c>
      <c r="G562" s="9" t="s">
        <v>164</v>
      </c>
    </row>
    <row r="563" customFormat="false" ht="14.15" hidden="false" customHeight="true" outlineLevel="0" collapsed="false">
      <c r="A563" s="15" t="s">
        <v>1947</v>
      </c>
      <c r="B563" s="9" t="str">
        <f aca="false">"Oberneulander Landstraße "&amp;D563</f>
        <v>Oberneulander Landstraße 42</v>
      </c>
      <c r="C563" s="9" t="str">
        <f aca="false">E563&amp;", "&amp;F563&amp;", "&amp;G563</f>
        <v>Schultzke, Fr., Sattlermeister</v>
      </c>
      <c r="D563" s="16" t="n">
        <v>42</v>
      </c>
      <c r="E563" s="9" t="s">
        <v>2727</v>
      </c>
      <c r="F563" s="9" t="s">
        <v>130</v>
      </c>
      <c r="G563" s="9" t="s">
        <v>1946</v>
      </c>
    </row>
    <row r="564" customFormat="false" ht="14.15" hidden="false" customHeight="true" outlineLevel="0" collapsed="false">
      <c r="A564" s="15" t="s">
        <v>955</v>
      </c>
      <c r="B564" s="9" t="str">
        <f aca="false">"Rockwinkeler Chaussee "&amp;D564</f>
        <v>Rockwinkeler Chaussee 123</v>
      </c>
      <c r="C564" s="9" t="str">
        <f aca="false">E564&amp;", "&amp;F564&amp;", "&amp;G564</f>
        <v>Schulz, Flora, Hauslehrerin</v>
      </c>
      <c r="D564" s="16" t="n">
        <v>123</v>
      </c>
      <c r="E564" s="9" t="s">
        <v>628</v>
      </c>
      <c r="F564" s="9" t="s">
        <v>2787</v>
      </c>
      <c r="G564" s="9" t="s">
        <v>2788</v>
      </c>
    </row>
    <row r="565" customFormat="false" ht="14.15" hidden="false" customHeight="true" outlineLevel="0" collapsed="false">
      <c r="A565" s="15" t="s">
        <v>1216</v>
      </c>
      <c r="B565" s="9" t="str">
        <f aca="false">"Rockwinkeler Landstraße "&amp;D565</f>
        <v>Rockwinkeler Landstraße 41</v>
      </c>
      <c r="C565" s="9" t="str">
        <f aca="false">E565&amp;", "&amp;F565&amp;", "&amp;G565</f>
        <v>Schulz, J., Gärtner</v>
      </c>
      <c r="D565" s="16" t="n">
        <v>41</v>
      </c>
      <c r="E565" s="9" t="s">
        <v>628</v>
      </c>
      <c r="F565" s="9" t="s">
        <v>150</v>
      </c>
      <c r="G565" s="9" t="s">
        <v>236</v>
      </c>
    </row>
    <row r="566" customFormat="false" ht="14.15" hidden="false" customHeight="true" outlineLevel="0" collapsed="false">
      <c r="A566" s="15" t="s">
        <v>427</v>
      </c>
      <c r="B566" s="9" t="str">
        <f aca="false">"Oberneulander Landstraße "&amp;D566</f>
        <v>Oberneulander Landstraße 93</v>
      </c>
      <c r="C566" s="9" t="str">
        <f aca="false">E566&amp;", "&amp;F566&amp;", "&amp;G566</f>
        <v>Schumacher, Ed., Landmann</v>
      </c>
      <c r="D566" s="16" t="n">
        <v>93</v>
      </c>
      <c r="E566" s="9" t="s">
        <v>215</v>
      </c>
      <c r="F566" s="9" t="s">
        <v>2720</v>
      </c>
      <c r="G566" s="9" t="s">
        <v>164</v>
      </c>
    </row>
    <row r="567" customFormat="false" ht="14.15" hidden="false" customHeight="true" outlineLevel="0" collapsed="false">
      <c r="A567" s="15" t="s">
        <v>2405</v>
      </c>
      <c r="B567" s="9" t="str">
        <f aca="false">"Am Rüten "&amp;D567</f>
        <v>Am Rüten 23</v>
      </c>
      <c r="C567" s="9" t="str">
        <f aca="false">E567&amp;", "&amp;F567&amp;", "&amp;G567</f>
        <v>Schumacher, H., Gartenarbeiter</v>
      </c>
      <c r="D567" s="16" t="n">
        <v>23</v>
      </c>
      <c r="E567" s="9" t="s">
        <v>215</v>
      </c>
      <c r="F567" s="9" t="s">
        <v>109</v>
      </c>
      <c r="G567" s="9" t="s">
        <v>2617</v>
      </c>
    </row>
    <row r="568" customFormat="false" ht="14.15" hidden="false" customHeight="true" outlineLevel="0" collapsed="false">
      <c r="A568" s="15" t="s">
        <v>863</v>
      </c>
      <c r="B568" s="9" t="str">
        <f aca="false">"Am Hodenberger Deich "&amp;D568</f>
        <v>Am Hodenberger Deich 58</v>
      </c>
      <c r="C568" s="9" t="str">
        <f aca="false">E568&amp;", "&amp;F568&amp;", "&amp;G568</f>
        <v>Schumacher, Hinr., Arbeiter</v>
      </c>
      <c r="D568" s="16" t="n">
        <v>58</v>
      </c>
      <c r="E568" s="9" t="s">
        <v>215</v>
      </c>
      <c r="F568" s="9" t="s">
        <v>355</v>
      </c>
      <c r="G568" s="9" t="s">
        <v>94</v>
      </c>
    </row>
    <row r="569" customFormat="false" ht="14.15" hidden="false" customHeight="true" outlineLevel="0" collapsed="false">
      <c r="A569" s="15" t="s">
        <v>416</v>
      </c>
      <c r="B569" s="9" t="str">
        <f aca="false">"Oberneulander Landstraße "&amp;D569</f>
        <v>Oberneulander Landstraße 97</v>
      </c>
      <c r="C569" s="9" t="str">
        <f aca="false">E569&amp;", "&amp;F569&amp;", "&amp;G569</f>
        <v>Schumacher, Hinr., Landmann</v>
      </c>
      <c r="D569" s="16" t="n">
        <v>97</v>
      </c>
      <c r="E569" s="9" t="s">
        <v>215</v>
      </c>
      <c r="F569" s="9" t="s">
        <v>355</v>
      </c>
      <c r="G569" s="9" t="s">
        <v>164</v>
      </c>
    </row>
    <row r="570" customFormat="false" ht="14.15" hidden="false" customHeight="true" outlineLevel="0" collapsed="false">
      <c r="A570" s="15" t="s">
        <v>2525</v>
      </c>
      <c r="B570" s="9" t="str">
        <f aca="false">"Oberneulander Chaussee "&amp;D570</f>
        <v>Oberneulander Chaussee 21</v>
      </c>
      <c r="C570" s="9" t="str">
        <f aca="false">E570&amp;", "&amp;F570&amp;", "&amp;G570</f>
        <v>Schumacher, Hinr., Maurer</v>
      </c>
      <c r="D570" s="16" t="n">
        <v>21</v>
      </c>
      <c r="E570" s="9" t="s">
        <v>215</v>
      </c>
      <c r="F570" s="9" t="s">
        <v>355</v>
      </c>
      <c r="G570" s="9" t="s">
        <v>727</v>
      </c>
    </row>
    <row r="571" customFormat="false" ht="14.15" hidden="false" customHeight="true" outlineLevel="0" collapsed="false">
      <c r="A571" s="15" t="s">
        <v>198</v>
      </c>
      <c r="B571" s="9" t="str">
        <f aca="false">"Oberneulander Landstraße "&amp;D571</f>
        <v>Oberneulander Landstraße 187</v>
      </c>
      <c r="C571" s="9" t="s">
        <v>228</v>
      </c>
      <c r="D571" s="16" t="n">
        <v>187</v>
      </c>
      <c r="E571" s="9" t="s">
        <v>196</v>
      </c>
      <c r="F571" s="9" t="s">
        <v>197</v>
      </c>
      <c r="H571" s="9" t="s">
        <v>151</v>
      </c>
    </row>
    <row r="572" customFormat="false" ht="14.15" hidden="false" customHeight="true" outlineLevel="0" collapsed="false">
      <c r="A572" s="15" t="s">
        <v>1349</v>
      </c>
      <c r="B572" s="9" t="str">
        <f aca="false">"Rockwinkeler Landstraße "&amp;D572</f>
        <v>Rockwinkeler Landstraße 109</v>
      </c>
      <c r="C572" s="9" t="str">
        <f aca="false">E572&amp;", "&amp;F572&amp;", "&amp;G572</f>
        <v>Schwarmann, Joh., Bäckermeister</v>
      </c>
      <c r="D572" s="16" t="n">
        <v>109</v>
      </c>
      <c r="E572" s="9" t="s">
        <v>1348</v>
      </c>
      <c r="F572" s="9" t="s">
        <v>143</v>
      </c>
      <c r="G572" s="9" t="s">
        <v>2732</v>
      </c>
    </row>
    <row r="573" customFormat="false" ht="14.15" hidden="false" customHeight="true" outlineLevel="0" collapsed="false">
      <c r="A573" s="15" t="s">
        <v>2218</v>
      </c>
      <c r="B573" s="9" t="str">
        <f aca="false">"Oberneulander Landstraße "&amp;D573</f>
        <v>Oberneulander Landstraße 174</v>
      </c>
      <c r="C573" s="9" t="str">
        <f aca="false">E573&amp;", "&amp;F573&amp;", "&amp;G573</f>
        <v>Schweers, Herm., Zimmermann</v>
      </c>
      <c r="D573" s="16" t="n">
        <v>174</v>
      </c>
      <c r="E573" s="9" t="s">
        <v>2219</v>
      </c>
      <c r="F573" s="9" t="s">
        <v>409</v>
      </c>
      <c r="G573" s="9" t="s">
        <v>137</v>
      </c>
    </row>
    <row r="574" customFormat="false" ht="14.15" hidden="false" customHeight="true" outlineLevel="0" collapsed="false">
      <c r="A574" s="15" t="s">
        <v>2086</v>
      </c>
      <c r="B574" s="9" t="str">
        <f aca="false">"Oberneulander Landstraße "&amp;D574</f>
        <v>Oberneulander Landstraße 94</v>
      </c>
      <c r="C574" s="9" t="str">
        <f aca="false">E574&amp;", "&amp;F574&amp;", "&amp;G574</f>
        <v>Schwerdtfeger, Carl, Arbeiter</v>
      </c>
      <c r="D574" s="16" t="n">
        <v>94</v>
      </c>
      <c r="E574" s="9" t="s">
        <v>2737</v>
      </c>
      <c r="F574" s="9" t="s">
        <v>235</v>
      </c>
      <c r="G574" s="9" t="s">
        <v>94</v>
      </c>
    </row>
    <row r="575" customFormat="false" ht="14.15" hidden="false" customHeight="true" outlineLevel="0" collapsed="false">
      <c r="A575" s="15" t="s">
        <v>2019</v>
      </c>
      <c r="B575" s="9" t="str">
        <f aca="false">"Rockwinkeler Chaussee "&amp;D575</f>
        <v>Rockwinkeler Chaussee 19</v>
      </c>
      <c r="C575" s="9" t="str">
        <f aca="false">E575&amp;" "&amp;F575&amp;", "&amp;G575</f>
        <v>Schwester Clara, Gemeindeschwester</v>
      </c>
      <c r="D575" s="16" t="n">
        <v>19</v>
      </c>
      <c r="E575" s="9" t="s">
        <v>2769</v>
      </c>
      <c r="F575" s="9" t="s">
        <v>2770</v>
      </c>
      <c r="G575" s="9" t="s">
        <v>2771</v>
      </c>
    </row>
    <row r="576" customFormat="false" ht="14.15" hidden="false" customHeight="true" outlineLevel="0" collapsed="false">
      <c r="A576" s="15" t="s">
        <v>2125</v>
      </c>
      <c r="B576" s="9" t="str">
        <f aca="false">"Oberneulander Landstraße "&amp;D576</f>
        <v>Oberneulander Landstraße 108</v>
      </c>
      <c r="C576" s="9" t="str">
        <f aca="false">E576&amp;", "&amp;F576&amp;", "&amp;G576</f>
        <v>Seeger, A., Schreiber</v>
      </c>
      <c r="D576" s="16" t="n">
        <v>108</v>
      </c>
      <c r="E576" s="9" t="s">
        <v>894</v>
      </c>
      <c r="F576" s="9" t="s">
        <v>256</v>
      </c>
      <c r="G576" s="9" t="s">
        <v>520</v>
      </c>
    </row>
    <row r="577" customFormat="false" ht="14.15" hidden="false" customHeight="true" outlineLevel="0" collapsed="false">
      <c r="A577" s="15" t="s">
        <v>2125</v>
      </c>
      <c r="B577" s="9" t="str">
        <f aca="false">"Oberneulander Landstraße "&amp;D577</f>
        <v>Oberneulander Landstraße 108</v>
      </c>
      <c r="C577" s="9" t="str">
        <f aca="false">E577&amp;", "&amp;F577&amp;", "&amp;G577</f>
        <v>Seeger, Joh., Hofmeier</v>
      </c>
      <c r="D577" s="16" t="n">
        <v>108</v>
      </c>
      <c r="E577" s="9" t="s">
        <v>894</v>
      </c>
      <c r="F577" s="9" t="s">
        <v>143</v>
      </c>
      <c r="G577" s="9" t="s">
        <v>183</v>
      </c>
    </row>
    <row r="578" customFormat="false" ht="14.15" hidden="false" customHeight="true" outlineLevel="0" collapsed="false">
      <c r="A578" s="15" t="s">
        <v>895</v>
      </c>
      <c r="B578" s="9" t="str">
        <f aca="false">"Am Hollerdeich "&amp;D578</f>
        <v>Am Hollerdeich 50</v>
      </c>
      <c r="C578" s="9" t="str">
        <f aca="false">E578&amp;", "&amp;F578&amp;", "&amp;G578</f>
        <v>Seeger, Joh., Landmann</v>
      </c>
      <c r="D578" s="16" t="n">
        <v>50</v>
      </c>
      <c r="E578" s="9" t="s">
        <v>894</v>
      </c>
      <c r="F578" s="9" t="s">
        <v>143</v>
      </c>
      <c r="G578" s="9" t="s">
        <v>164</v>
      </c>
    </row>
    <row r="579" customFormat="false" ht="14.15" hidden="false" customHeight="true" outlineLevel="0" collapsed="false">
      <c r="A579" s="15" t="s">
        <v>565</v>
      </c>
      <c r="B579" s="9" t="str">
        <f aca="false">"Oberneulander Landstraße "&amp;D579</f>
        <v>Oberneulander Landstraße 49</v>
      </c>
      <c r="C579" s="9" t="str">
        <f aca="false">E579&amp;", "&amp;F579&amp;", "&amp;G579</f>
        <v>Seekamp, Hch., Landmann</v>
      </c>
      <c r="D579" s="16" t="n">
        <v>49</v>
      </c>
      <c r="E579" s="9" t="s">
        <v>564</v>
      </c>
      <c r="F579" s="9" t="s">
        <v>754</v>
      </c>
      <c r="G579" s="9" t="s">
        <v>164</v>
      </c>
    </row>
    <row r="580" customFormat="false" ht="14.15" hidden="false" customHeight="true" outlineLevel="0" collapsed="false">
      <c r="A580" s="15" t="s">
        <v>2412</v>
      </c>
      <c r="B580" s="9" t="str">
        <f aca="false">"Am Rüten "&amp;D580</f>
        <v>Am Rüten 19</v>
      </c>
      <c r="C580" s="9" t="str">
        <f aca="false">E580&amp;", "&amp;F580&amp;", "&amp;G580</f>
        <v>Seifert, W., Staatsbeamter a. D.</v>
      </c>
      <c r="D580" s="16" t="n">
        <v>19</v>
      </c>
      <c r="E580" s="9" t="s">
        <v>2410</v>
      </c>
      <c r="F580" s="9" t="s">
        <v>559</v>
      </c>
      <c r="G580" s="9" t="s">
        <v>2616</v>
      </c>
    </row>
    <row r="581" customFormat="false" ht="14.15" hidden="false" customHeight="true" outlineLevel="0" collapsed="false">
      <c r="A581" s="15" t="s">
        <v>851</v>
      </c>
      <c r="B581" s="9" t="str">
        <f aca="false">"Hohenkampsweg "&amp;D581</f>
        <v>Hohenkampsweg 30</v>
      </c>
      <c r="C581" s="9" t="str">
        <f aca="false">E581&amp;", "&amp;F581&amp;", "&amp;G581</f>
        <v>Seiler, Ernst, Weichensteller</v>
      </c>
      <c r="D581" s="16" t="n">
        <v>30</v>
      </c>
      <c r="E581" s="9" t="s">
        <v>848</v>
      </c>
      <c r="F581" s="9" t="s">
        <v>1562</v>
      </c>
      <c r="G581" s="9" t="s">
        <v>850</v>
      </c>
    </row>
    <row r="582" customFormat="false" ht="14.15" hidden="false" customHeight="true" outlineLevel="0" collapsed="false">
      <c r="A582" s="17" t="s">
        <v>2031</v>
      </c>
      <c r="B582" s="9" t="str">
        <f aca="false">"Rockwinkeler Chaussee "&amp;D582</f>
        <v>Rockwinkeler Chaussee 42</v>
      </c>
      <c r="C582" s="9" t="str">
        <f aca="false">E582&amp;", "&amp;F582&amp;", "&amp;G582</f>
        <v>Siegmüller, W., Schaffner</v>
      </c>
      <c r="D582" s="16" t="n">
        <v>42</v>
      </c>
      <c r="E582" s="9" t="s">
        <v>1998</v>
      </c>
      <c r="F582" s="9" t="s">
        <v>559</v>
      </c>
      <c r="G582" s="9" t="s">
        <v>2777</v>
      </c>
    </row>
    <row r="583" customFormat="false" ht="14.15" hidden="false" customHeight="true" outlineLevel="0" collapsed="false">
      <c r="A583" s="15" t="s">
        <v>311</v>
      </c>
      <c r="B583" s="9" t="str">
        <f aca="false">"Oberneulander Landstraße "&amp;D583</f>
        <v>Oberneulander Landstraße 143</v>
      </c>
      <c r="C583" s="9" t="str">
        <f aca="false">E583&amp;", "&amp;F583&amp;", "&amp;G583</f>
        <v>Stadtlander, Joh., Landmann</v>
      </c>
      <c r="D583" s="16" t="n">
        <v>143</v>
      </c>
      <c r="E583" s="9" t="s">
        <v>2747</v>
      </c>
      <c r="F583" s="9" t="s">
        <v>143</v>
      </c>
      <c r="G583" s="9" t="s">
        <v>164</v>
      </c>
    </row>
    <row r="584" customFormat="false" ht="14.15" hidden="false" customHeight="true" outlineLevel="0" collapsed="false">
      <c r="A584" s="15" t="s">
        <v>311</v>
      </c>
      <c r="B584" s="9" t="str">
        <f aca="false">"Oberneulander Landstraße "&amp;D584</f>
        <v>Oberneulander Landstraße 143</v>
      </c>
      <c r="C584" s="9" t="str">
        <f aca="false">E584&amp;", "&amp;F584&amp;", "&amp;G584</f>
        <v>Stadtlander, Marie, Wwe.</v>
      </c>
      <c r="D584" s="16" t="n">
        <v>143</v>
      </c>
      <c r="E584" s="9" t="s">
        <v>2747</v>
      </c>
      <c r="F584" s="9" t="s">
        <v>2748</v>
      </c>
      <c r="G584" s="9" t="s">
        <v>91</v>
      </c>
    </row>
    <row r="585" customFormat="false" ht="14.15" hidden="false" customHeight="true" outlineLevel="0" collapsed="false">
      <c r="A585" s="15" t="s">
        <v>900</v>
      </c>
      <c r="B585" s="9" t="str">
        <f aca="false">"Am Hollerdeich "&amp;D585</f>
        <v>Am Hollerdeich 51</v>
      </c>
      <c r="C585" s="9" t="str">
        <f aca="false">E585&amp;", "&amp;F585&amp;", "&amp;G585</f>
        <v>Stelter, H., Arbeiter</v>
      </c>
      <c r="D585" s="16" t="n">
        <v>51</v>
      </c>
      <c r="E585" s="9" t="s">
        <v>2609</v>
      </c>
      <c r="F585" s="9" t="s">
        <v>109</v>
      </c>
      <c r="G585" s="9" t="s">
        <v>94</v>
      </c>
    </row>
    <row r="586" customFormat="false" ht="14.15" hidden="false" customHeight="true" outlineLevel="0" collapsed="false">
      <c r="A586" s="17" t="s">
        <v>2251</v>
      </c>
      <c r="B586" s="9" t="str">
        <f aca="false">"Oberneulander Chaussee "&amp;D586</f>
        <v>Oberneulander Chaussee 62</v>
      </c>
      <c r="C586" s="9" t="str">
        <f aca="false">E586&amp;", "&amp;F586&amp;", "&amp;G586</f>
        <v>Stieglitz, Hch., Gärtner</v>
      </c>
      <c r="D586" s="16" t="n">
        <v>62</v>
      </c>
      <c r="E586" s="9" t="s">
        <v>2252</v>
      </c>
      <c r="F586" s="9" t="s">
        <v>754</v>
      </c>
      <c r="G586" s="9" t="s">
        <v>236</v>
      </c>
    </row>
    <row r="587" customFormat="false" ht="14.15" hidden="false" customHeight="true" outlineLevel="0" collapsed="false">
      <c r="A587" s="15" t="s">
        <v>871</v>
      </c>
      <c r="B587" s="9" t="str">
        <f aca="false">"Am Hodenberger Deich "&amp;D587</f>
        <v>Am Hodenberger Deich 75</v>
      </c>
      <c r="C587" s="9" t="str">
        <f aca="false">E587&amp;", "&amp;F587</f>
        <v>Stiller, Helene</v>
      </c>
      <c r="D587" s="16" t="n">
        <v>75</v>
      </c>
      <c r="E587" s="9" t="s">
        <v>869</v>
      </c>
      <c r="F587" s="9" t="s">
        <v>2600</v>
      </c>
    </row>
    <row r="588" customFormat="false" ht="14.15" hidden="false" customHeight="true" outlineLevel="0" collapsed="false">
      <c r="A588" s="15" t="s">
        <v>659</v>
      </c>
      <c r="B588" s="9" t="str">
        <f aca="false">"Oberneulander Landstraße "&amp;D588</f>
        <v>Oberneulander Landstraße 10</v>
      </c>
      <c r="C588" s="9" t="str">
        <f aca="false">E588&amp;", "&amp;F588&amp;", "&amp;G588</f>
        <v>Struß, Joh., Schmiedemeister</v>
      </c>
      <c r="D588" s="16" t="n">
        <v>10</v>
      </c>
      <c r="E588" s="9" t="s">
        <v>657</v>
      </c>
      <c r="F588" s="9" t="s">
        <v>143</v>
      </c>
      <c r="G588" s="9" t="s">
        <v>658</v>
      </c>
    </row>
    <row r="589" customFormat="false" ht="14.15" hidden="false" customHeight="true" outlineLevel="0" collapsed="false">
      <c r="A589" s="15" t="s">
        <v>1772</v>
      </c>
      <c r="B589" s="9" t="str">
        <f aca="false">"Mühlenweg "&amp;D589</f>
        <v>Mühlenweg 7</v>
      </c>
      <c r="C589" s="9" t="str">
        <f aca="false">E589&amp;", "&amp;F589&amp;", "&amp;G589</f>
        <v>Stukenbrock, C., Arbeiter</v>
      </c>
      <c r="D589" s="16" t="n">
        <v>7</v>
      </c>
      <c r="E589" s="9" t="s">
        <v>2691</v>
      </c>
      <c r="F589" s="9" t="s">
        <v>93</v>
      </c>
      <c r="G589" s="9" t="s">
        <v>94</v>
      </c>
    </row>
    <row r="590" customFormat="false" ht="14.15" hidden="false" customHeight="true" outlineLevel="0" collapsed="false">
      <c r="A590" s="15" t="s">
        <v>324</v>
      </c>
      <c r="B590" s="9" t="str">
        <f aca="false">"Oberneulander Landstraße "&amp;D590</f>
        <v>Oberneulander Landstraße 139</v>
      </c>
      <c r="C590" s="9" t="str">
        <f aca="false">E590&amp;", "&amp;F590&amp;", "&amp;G590</f>
        <v>Stürken, Fr., Landmann</v>
      </c>
      <c r="D590" s="16" t="n">
        <v>139</v>
      </c>
      <c r="E590" s="9" t="s">
        <v>2705</v>
      </c>
      <c r="F590" s="9" t="s">
        <v>130</v>
      </c>
      <c r="G590" s="9" t="s">
        <v>164</v>
      </c>
    </row>
    <row r="591" customFormat="false" ht="14.15" hidden="false" customHeight="true" outlineLevel="0" collapsed="false">
      <c r="A591" s="15" t="s">
        <v>2495</v>
      </c>
      <c r="B591" s="9" t="str">
        <f aca="false">"Oberneulander Chaussee "&amp;D591</f>
        <v>Oberneulander Chaussee 29</v>
      </c>
      <c r="C591" s="9" t="str">
        <f aca="false">E591&amp;", "&amp;F591&amp;", "&amp;G591</f>
        <v>Stürken, Hch., Maurer</v>
      </c>
      <c r="D591" s="16" t="n">
        <v>29</v>
      </c>
      <c r="E591" s="9" t="s">
        <v>2705</v>
      </c>
      <c r="F591" s="9" t="s">
        <v>754</v>
      </c>
      <c r="G591" s="9" t="s">
        <v>727</v>
      </c>
    </row>
    <row r="592" customFormat="false" ht="14.15" hidden="false" customHeight="true" outlineLevel="0" collapsed="false">
      <c r="A592" s="15" t="s">
        <v>2495</v>
      </c>
      <c r="B592" s="9" t="str">
        <f aca="false">"Oberneulander Chaussee "&amp;D592</f>
        <v>Oberneulander Chaussee 29</v>
      </c>
      <c r="C592" s="9" t="str">
        <f aca="false">E592&amp;", "&amp;F592&amp;", "&amp;G592</f>
        <v>Stürmann, D., Arbeiter</v>
      </c>
      <c r="D592" s="16" t="n">
        <v>29</v>
      </c>
      <c r="E592" s="9" t="s">
        <v>2706</v>
      </c>
      <c r="F592" s="9" t="s">
        <v>263</v>
      </c>
      <c r="G592" s="9" t="s">
        <v>94</v>
      </c>
    </row>
    <row r="593" customFormat="false" ht="14.15" hidden="false" customHeight="true" outlineLevel="0" collapsed="false">
      <c r="A593" s="15" t="s">
        <v>1856</v>
      </c>
      <c r="B593" s="9" t="str">
        <f aca="false">"Mühlenfeldstraße "&amp;D593</f>
        <v>Mühlenfeldstraße 42</v>
      </c>
      <c r="C593" s="9" t="str">
        <f aca="false">E593&amp;", "&amp;F593&amp;", "&amp;G593</f>
        <v>Suhling, Joh., Landmann</v>
      </c>
      <c r="D593" s="16" t="n">
        <v>42</v>
      </c>
      <c r="E593" s="9" t="s">
        <v>2674</v>
      </c>
      <c r="F593" s="9" t="s">
        <v>143</v>
      </c>
      <c r="G593" s="9" t="s">
        <v>164</v>
      </c>
    </row>
    <row r="594" customFormat="false" ht="14.15" hidden="false" customHeight="true" outlineLevel="0" collapsed="false">
      <c r="A594" s="15" t="s">
        <v>1954</v>
      </c>
      <c r="B594" s="9" t="str">
        <f aca="false">"Rockwinkeler Chaussee "&amp;D594</f>
        <v>Rockwinkeler Chaussee 3</v>
      </c>
      <c r="C594" s="9" t="str">
        <f aca="false">E594&amp;", "&amp;F594&amp;", "&amp;G594</f>
        <v>Suhr, Beta, Manufakturgeschäft</v>
      </c>
      <c r="D594" s="16" t="n">
        <v>3</v>
      </c>
      <c r="E594" s="9" t="s">
        <v>1362</v>
      </c>
      <c r="F594" s="9" t="s">
        <v>1955</v>
      </c>
      <c r="G594" s="9" t="s">
        <v>2766</v>
      </c>
    </row>
    <row r="595" customFormat="false" ht="14.15" hidden="false" customHeight="true" outlineLevel="0" collapsed="false">
      <c r="A595" s="15" t="s">
        <v>1363</v>
      </c>
      <c r="B595" s="9" t="str">
        <f aca="false">"Rockwinkeler Landstraße "&amp;D595</f>
        <v>Rockwinkeler Landstraße 121</v>
      </c>
      <c r="C595" s="9" t="str">
        <f aca="false">E595&amp;", "&amp;F595&amp;", "&amp;G595</f>
        <v>Suhr, Hch., Arbeiter</v>
      </c>
      <c r="D595" s="16" t="n">
        <v>121</v>
      </c>
      <c r="E595" s="9" t="s">
        <v>1362</v>
      </c>
      <c r="F595" s="9" t="s">
        <v>754</v>
      </c>
      <c r="G595" s="9" t="s">
        <v>94</v>
      </c>
    </row>
    <row r="596" customFormat="false" ht="14.15" hidden="false" customHeight="true" outlineLevel="0" collapsed="false">
      <c r="A596" s="15" t="s">
        <v>1048</v>
      </c>
      <c r="B596" s="9" t="str">
        <f aca="false">"Rockwinkeler Chaussee "&amp;D596</f>
        <v>Rockwinkeler Chaussee 91</v>
      </c>
      <c r="C596" s="9" t="str">
        <f aca="false">E596&amp;", "&amp;F596&amp;", "&amp;G596</f>
        <v>Tannenberg, B., Gärtner</v>
      </c>
      <c r="D596" s="16" t="n">
        <v>91</v>
      </c>
      <c r="E596" s="9" t="s">
        <v>2780</v>
      </c>
      <c r="F596" s="9" t="s">
        <v>2584</v>
      </c>
      <c r="G596" s="9" t="s">
        <v>236</v>
      </c>
    </row>
    <row r="597" customFormat="false" ht="14.15" hidden="false" customHeight="true" outlineLevel="0" collapsed="false">
      <c r="A597" s="15" t="s">
        <v>2795</v>
      </c>
      <c r="B597" s="9" t="str">
        <f aca="false">"Rockwinkeler Landstraße "&amp;D597</f>
        <v>Rockwinkeler Landstraße 8</v>
      </c>
      <c r="C597" s="9" t="str">
        <f aca="false">E597&amp;", "&amp;F597&amp;", "&amp;G597</f>
        <v>Teichmann, C., Dr. med., Arzt</v>
      </c>
      <c r="D597" s="16" t="n">
        <v>8</v>
      </c>
      <c r="E597" s="9" t="s">
        <v>1146</v>
      </c>
      <c r="F597" s="9" t="s">
        <v>93</v>
      </c>
      <c r="G597" s="9" t="s">
        <v>1147</v>
      </c>
      <c r="H597" s="9" t="s">
        <v>2796</v>
      </c>
    </row>
    <row r="598" customFormat="false" ht="14.15" hidden="false" customHeight="true" outlineLevel="0" collapsed="false">
      <c r="A598" s="15" t="s">
        <v>2552</v>
      </c>
      <c r="B598" s="9" t="str">
        <f aca="false">"Achterdiek "&amp;D598</f>
        <v>Achterdiek 30</v>
      </c>
      <c r="C598" s="9" t="str">
        <f aca="false">E598&amp;", "&amp;F598&amp;", "&amp;G598</f>
        <v>Tesch, Joh., Gärtnergehülfe</v>
      </c>
      <c r="D598" s="16" t="n">
        <v>30</v>
      </c>
      <c r="E598" s="9" t="s">
        <v>2551</v>
      </c>
      <c r="F598" s="9" t="s">
        <v>143</v>
      </c>
      <c r="G598" s="9" t="s">
        <v>2580</v>
      </c>
    </row>
    <row r="599" customFormat="false" ht="14.15" hidden="false" customHeight="true" outlineLevel="0" collapsed="false">
      <c r="A599" s="15" t="s">
        <v>2069</v>
      </c>
      <c r="B599" s="9" t="str">
        <f aca="false">"Oberneulander Landstraße "&amp;D599</f>
        <v>Oberneulander Landstraße 64</v>
      </c>
      <c r="C599" s="9" t="str">
        <f aca="false">E599&amp;", "&amp;F599&amp;", "&amp;G599</f>
        <v>Theye, Alex, Kaufmann</v>
      </c>
      <c r="D599" s="16" t="n">
        <v>64</v>
      </c>
      <c r="E599" s="9" t="s">
        <v>2067</v>
      </c>
      <c r="F599" s="9" t="s">
        <v>2068</v>
      </c>
      <c r="G599" s="9" t="s">
        <v>912</v>
      </c>
    </row>
    <row r="600" customFormat="false" ht="14.15" hidden="false" customHeight="true" outlineLevel="0" collapsed="false">
      <c r="A600" s="15" t="s">
        <v>1477</v>
      </c>
      <c r="B600" s="9" t="str">
        <f aca="false">"Auf der Haide "&amp;D600</f>
        <v>Auf der Haide 5</v>
      </c>
      <c r="C600" s="9" t="str">
        <f aca="false">E600&amp;", "&amp;F600&amp;", "&amp;G600</f>
        <v>Thiele, Fr., Wwe.</v>
      </c>
      <c r="D600" s="16" t="n">
        <v>5</v>
      </c>
      <c r="E600" s="9" t="s">
        <v>1478</v>
      </c>
      <c r="F600" s="9" t="s">
        <v>130</v>
      </c>
      <c r="G600" s="9" t="s">
        <v>91</v>
      </c>
    </row>
    <row r="601" customFormat="false" ht="14.15" hidden="false" customHeight="true" outlineLevel="0" collapsed="false">
      <c r="A601" s="15" t="s">
        <v>1500</v>
      </c>
      <c r="B601" s="9" t="str">
        <f aca="false">"Am Haiddamm "&amp;D601</f>
        <v>Am Haiddamm 45</v>
      </c>
      <c r="C601" s="9" t="str">
        <f aca="false">E601&amp;", "&amp;F601&amp;", "&amp;G601</f>
        <v>Tidemann, Fr., Landmann</v>
      </c>
      <c r="D601" s="16" t="n">
        <v>45</v>
      </c>
      <c r="E601" s="9" t="s">
        <v>2592</v>
      </c>
      <c r="F601" s="9" t="s">
        <v>130</v>
      </c>
      <c r="G601" s="9" t="s">
        <v>164</v>
      </c>
    </row>
    <row r="602" customFormat="false" ht="14.15" hidden="false" customHeight="true" outlineLevel="0" collapsed="false">
      <c r="A602" s="15" t="s">
        <v>2582</v>
      </c>
      <c r="B602" s="9" t="str">
        <f aca="false">"Achterdiek "&amp;D602</f>
        <v>Achterdiek 144</v>
      </c>
      <c r="C602" s="9" t="str">
        <f aca="false">E602&amp;", "&amp;F602&amp;", "&amp;G602</f>
        <v>Tietjen, A., Arbeiter</v>
      </c>
      <c r="D602" s="16" t="n">
        <v>144</v>
      </c>
      <c r="E602" s="9" t="s">
        <v>422</v>
      </c>
      <c r="F602" s="9" t="s">
        <v>256</v>
      </c>
      <c r="G602" s="9" t="s">
        <v>94</v>
      </c>
    </row>
    <row r="603" customFormat="false" ht="14.15" hidden="false" customHeight="true" outlineLevel="0" collapsed="false">
      <c r="A603" s="15" t="s">
        <v>421</v>
      </c>
      <c r="B603" s="9" t="str">
        <f aca="false">"Oberneulander Landstraße "&amp;D603</f>
        <v>Oberneulander Landstraße 95</v>
      </c>
      <c r="C603" s="9" t="str">
        <f aca="false">E603&amp;", "&amp;F603&amp;", "&amp;G603</f>
        <v>Tietjen, Joh., Landmann</v>
      </c>
      <c r="D603" s="16" t="n">
        <v>95</v>
      </c>
      <c r="E603" s="9" t="s">
        <v>422</v>
      </c>
      <c r="F603" s="9" t="s">
        <v>143</v>
      </c>
      <c r="G603" s="9" t="s">
        <v>164</v>
      </c>
    </row>
    <row r="604" customFormat="false" ht="14.15" hidden="false" customHeight="true" outlineLevel="0" collapsed="false">
      <c r="A604" s="15" t="s">
        <v>1445</v>
      </c>
      <c r="B604" s="9" t="str">
        <f aca="false">"Rockwinkeler Landstraße "&amp;D604</f>
        <v>Rockwinkeler Landstraße 100</v>
      </c>
      <c r="C604" s="9" t="str">
        <f aca="false">E604&amp;", "&amp;F604&amp;", "&amp;G604&amp;", "&amp;H604</f>
        <v>Tietjen, Joh., Landmann, Wirt</v>
      </c>
      <c r="D604" s="16" t="n">
        <v>100</v>
      </c>
      <c r="E604" s="9" t="s">
        <v>422</v>
      </c>
      <c r="F604" s="9" t="s">
        <v>143</v>
      </c>
      <c r="G604" s="9" t="s">
        <v>164</v>
      </c>
      <c r="H604" s="9" t="s">
        <v>217</v>
      </c>
    </row>
    <row r="605" customFormat="false" ht="14.15" hidden="false" customHeight="true" outlineLevel="0" collapsed="false">
      <c r="A605" s="15" t="s">
        <v>1210</v>
      </c>
      <c r="B605" s="9" t="str">
        <f aca="false">"Rockwinkeler Landstraße "&amp;D605</f>
        <v>Rockwinkeler Landstraße 37</v>
      </c>
      <c r="C605" s="9" t="str">
        <f aca="false">E605&amp;", "&amp;F605&amp;", "&amp;G605</f>
        <v>Tillery, Henry, Gärtner</v>
      </c>
      <c r="D605" s="16" t="n">
        <v>37</v>
      </c>
      <c r="E605" s="9" t="s">
        <v>1209</v>
      </c>
      <c r="F605" s="9" t="s">
        <v>2803</v>
      </c>
      <c r="G605" s="9" t="s">
        <v>236</v>
      </c>
    </row>
    <row r="606" customFormat="false" ht="14.15" hidden="false" customHeight="true" outlineLevel="0" collapsed="false">
      <c r="A606" s="15" t="s">
        <v>2384</v>
      </c>
      <c r="B606" s="9" t="str">
        <f aca="false">"Am Rüten "&amp;D606</f>
        <v>Am Rüten 39</v>
      </c>
      <c r="C606" s="9" t="str">
        <f aca="false">E606&amp;", "&amp;F606&amp;", "&amp;G606</f>
        <v>Tölken, Herm., Gartenarbeiter</v>
      </c>
      <c r="D606" s="16" t="n">
        <v>39</v>
      </c>
      <c r="E606" s="9" t="s">
        <v>2383</v>
      </c>
      <c r="F606" s="9" t="s">
        <v>409</v>
      </c>
      <c r="G606" s="9" t="s">
        <v>2617</v>
      </c>
    </row>
    <row r="607" customFormat="false" ht="14.15" hidden="false" customHeight="true" outlineLevel="0" collapsed="false">
      <c r="A607" s="15" t="s">
        <v>2384</v>
      </c>
      <c r="B607" s="9" t="str">
        <f aca="false">"Am Rüten "&amp;D607</f>
        <v>Am Rüten 39</v>
      </c>
      <c r="C607" s="9" t="str">
        <f aca="false">E607&amp;", "&amp;F607&amp;", "&amp;G607</f>
        <v>Tölken, Herm., Tischler</v>
      </c>
      <c r="D607" s="16" t="n">
        <v>39</v>
      </c>
      <c r="E607" s="9" t="s">
        <v>2383</v>
      </c>
      <c r="F607" s="9" t="s">
        <v>409</v>
      </c>
      <c r="G607" s="9" t="s">
        <v>835</v>
      </c>
    </row>
    <row r="608" customFormat="false" ht="14.15" hidden="false" customHeight="true" outlineLevel="0" collapsed="false">
      <c r="A608" s="15" t="s">
        <v>1676</v>
      </c>
      <c r="B608" s="9" t="str">
        <f aca="false">"Mühlenfeldstraße "&amp;D608</f>
        <v>Mühlenfeldstraße 69</v>
      </c>
      <c r="C608" s="9" t="str">
        <f aca="false">E608&amp;", "&amp;F608&amp;", "&amp;G608</f>
        <v>Töpel, H. D., Wwe.</v>
      </c>
      <c r="D608" s="16" t="n">
        <v>69</v>
      </c>
      <c r="E608" s="9" t="s">
        <v>2689</v>
      </c>
      <c r="F608" s="9" t="s">
        <v>447</v>
      </c>
      <c r="G608" s="9" t="s">
        <v>91</v>
      </c>
    </row>
    <row r="609" customFormat="false" ht="14.15" hidden="false" customHeight="true" outlineLevel="0" collapsed="false">
      <c r="A609" s="15" t="s">
        <v>1766</v>
      </c>
      <c r="B609" s="9" t="str">
        <f aca="false">"Mühlenfeldstraße "&amp;D609</f>
        <v>Mühlenfeldstraße 68</v>
      </c>
      <c r="C609" s="9" t="str">
        <f aca="false">E609&amp;", "&amp;F609&amp;", "&amp;G609</f>
        <v>Trou, Emil, Buchhalter</v>
      </c>
      <c r="D609" s="16" t="n">
        <v>68</v>
      </c>
      <c r="E609" s="9" t="s">
        <v>2686</v>
      </c>
      <c r="F609" s="9" t="s">
        <v>2687</v>
      </c>
      <c r="G609" s="9" t="s">
        <v>2292</v>
      </c>
    </row>
    <row r="610" customFormat="false" ht="14.15" hidden="false" customHeight="true" outlineLevel="0" collapsed="false">
      <c r="A610" s="17" t="s">
        <v>2031</v>
      </c>
      <c r="B610" s="9" t="str">
        <f aca="false">"Rockwinkeler Chaussee "&amp;D610</f>
        <v>Rockwinkeler Chaussee 42</v>
      </c>
      <c r="C610" s="9" t="str">
        <f aca="false">E610&amp;", "&amp;F610&amp;", "&amp;G610</f>
        <v>Trümper, Fr., Oberpostassistent</v>
      </c>
      <c r="D610" s="16" t="n">
        <v>42</v>
      </c>
      <c r="E610" s="9" t="s">
        <v>2037</v>
      </c>
      <c r="F610" s="9" t="s">
        <v>130</v>
      </c>
      <c r="G610" s="9" t="s">
        <v>2778</v>
      </c>
    </row>
    <row r="611" customFormat="false" ht="14.15" hidden="false" customHeight="true" outlineLevel="0" collapsed="false">
      <c r="A611" s="15" t="s">
        <v>1411</v>
      </c>
      <c r="B611" s="9" t="str">
        <f aca="false">"An der Kaemenade "&amp;D611</f>
        <v>An der Kaemenade 4</v>
      </c>
      <c r="C611" s="9" t="str">
        <f aca="false">E611</f>
        <v>unbewohnt</v>
      </c>
      <c r="D611" s="16" t="n">
        <v>4</v>
      </c>
      <c r="E611" s="9" t="s">
        <v>228</v>
      </c>
    </row>
    <row r="612" customFormat="false" ht="14.15" hidden="false" customHeight="true" outlineLevel="0" collapsed="false">
      <c r="A612" s="15" t="s">
        <v>998</v>
      </c>
      <c r="B612" s="9" t="str">
        <f aca="false">"Rockwinkeler Chaussee "&amp;D612</f>
        <v>Rockwinkeler Chaussee 107</v>
      </c>
      <c r="C612" s="9" t="str">
        <f aca="false">E612</f>
        <v>unbewohnt</v>
      </c>
      <c r="D612" s="16" t="n">
        <v>107</v>
      </c>
      <c r="E612" s="9" t="s">
        <v>228</v>
      </c>
      <c r="H612" s="9" t="s">
        <v>151</v>
      </c>
    </row>
    <row r="613" customFormat="false" ht="14.15" hidden="false" customHeight="true" outlineLevel="0" collapsed="false">
      <c r="A613" s="15" t="s">
        <v>2495</v>
      </c>
      <c r="B613" s="9" t="str">
        <f aca="false">"Oberneulander Chaussee "&amp;D613</f>
        <v>Oberneulander Chaussee 29</v>
      </c>
      <c r="C613" s="9" t="str">
        <f aca="false">E613&amp;", "&amp;F613&amp;", "&amp;G613</f>
        <v>Viohl, Joh., Arbeiter</v>
      </c>
      <c r="D613" s="16" t="n">
        <v>29</v>
      </c>
      <c r="E613" s="9" t="s">
        <v>2573</v>
      </c>
      <c r="F613" s="9" t="s">
        <v>143</v>
      </c>
      <c r="G613" s="9" t="s">
        <v>94</v>
      </c>
    </row>
    <row r="614" customFormat="false" ht="14.15" hidden="false" customHeight="true" outlineLevel="0" collapsed="false">
      <c r="A614" s="15" t="s">
        <v>1157</v>
      </c>
      <c r="B614" s="9" t="str">
        <f aca="false">"Rockwinkeler Landstraße "&amp;D614</f>
        <v>Rockwinkeler Landstraße 20</v>
      </c>
      <c r="C614" s="9" t="str">
        <f aca="false">E614&amp;", "&amp;F614&amp;", "&amp;G614&amp;", "&amp;H614</f>
        <v>Vogel, Carl, Dr. phil., Konsul. d. Bürgerl. Volksvereins</v>
      </c>
      <c r="D614" s="16" t="n">
        <v>20</v>
      </c>
      <c r="E614" s="9" t="s">
        <v>1684</v>
      </c>
      <c r="F614" s="9" t="s">
        <v>235</v>
      </c>
      <c r="G614" s="9" t="s">
        <v>2799</v>
      </c>
      <c r="H614" s="9" t="s">
        <v>2800</v>
      </c>
    </row>
    <row r="615" customFormat="false" ht="14.15" hidden="false" customHeight="true" outlineLevel="0" collapsed="false">
      <c r="A615" s="15" t="s">
        <v>2536</v>
      </c>
      <c r="B615" s="9" t="str">
        <f aca="false">"Oberneulander Chaussee "&amp;D615</f>
        <v>Oberneulander Chaussee 25</v>
      </c>
      <c r="C615" s="9" t="str">
        <f aca="false">E615&amp;", "&amp;F615&amp;", "&amp;G615</f>
        <v>Voigts, Gg., Straßenbahnfahrer</v>
      </c>
      <c r="D615" s="16" t="n">
        <v>25</v>
      </c>
      <c r="E615" s="9" t="s">
        <v>2534</v>
      </c>
      <c r="F615" s="9" t="s">
        <v>2595</v>
      </c>
      <c r="G615" s="9" t="s">
        <v>2619</v>
      </c>
    </row>
    <row r="616" customFormat="false" ht="14.15" hidden="false" customHeight="true" outlineLevel="0" collapsed="false">
      <c r="A616" s="15" t="s">
        <v>244</v>
      </c>
      <c r="B616" s="9" t="str">
        <f aca="false">"Oberneulander Landstraße "&amp;D616</f>
        <v>Oberneulander Landstraße 173</v>
      </c>
      <c r="C616" s="9" t="str">
        <f aca="false">E616&amp;", "&amp;F616&amp;", "&amp;G616</f>
        <v>von Bremen, Lüder, Landmann</v>
      </c>
      <c r="D616" s="16" t="n">
        <v>173</v>
      </c>
      <c r="E616" s="9" t="s">
        <v>245</v>
      </c>
      <c r="F616" s="9" t="s">
        <v>2752</v>
      </c>
      <c r="G616" s="9" t="s">
        <v>164</v>
      </c>
    </row>
    <row r="617" customFormat="false" ht="14.15" hidden="false" customHeight="true" outlineLevel="0" collapsed="false">
      <c r="A617" s="15" t="s">
        <v>433</v>
      </c>
      <c r="B617" s="9" t="str">
        <f aca="false">"Oberneulander Landstraße "&amp;D617</f>
        <v>Oberneulander Landstraße 85</v>
      </c>
      <c r="C617" s="9" t="str">
        <f aca="false">E617&amp;", "&amp;G617</f>
        <v>von Randwyk-Schut, Wwe.</v>
      </c>
      <c r="D617" s="16" t="n">
        <v>85</v>
      </c>
      <c r="E617" s="9" t="s">
        <v>2736</v>
      </c>
      <c r="G617" s="9" t="s">
        <v>91</v>
      </c>
    </row>
    <row r="618" customFormat="false" ht="14.15" hidden="false" customHeight="true" outlineLevel="0" collapsed="false">
      <c r="A618" s="15" t="s">
        <v>211</v>
      </c>
      <c r="B618" s="9" t="str">
        <f aca="false">"Oberneulander Landstraße "&amp;D618</f>
        <v>Oberneulander Landstraße 183</v>
      </c>
      <c r="C618" s="9" t="str">
        <f aca="false">E618&amp;", "&amp;F618&amp;", "&amp;G618</f>
        <v>von Seggern, Gerh., Landmann</v>
      </c>
      <c r="D618" s="16" t="n">
        <v>183</v>
      </c>
      <c r="E618" s="9" t="s">
        <v>209</v>
      </c>
      <c r="F618" s="9" t="s">
        <v>123</v>
      </c>
      <c r="G618" s="9" t="s">
        <v>164</v>
      </c>
    </row>
    <row r="619" customFormat="false" ht="14.15" hidden="false" customHeight="true" outlineLevel="0" collapsed="false">
      <c r="A619" s="15" t="s">
        <v>1427</v>
      </c>
      <c r="B619" s="9" t="str">
        <f aca="false">"Rockwinkeler Landstraße "&amp;D619</f>
        <v>Rockwinkeler Landstraße 110</v>
      </c>
      <c r="C619" s="9" t="str">
        <f aca="false">E619&amp;", "&amp;F619&amp;", "&amp;G619</f>
        <v>Voß, Hch., Pfleger</v>
      </c>
      <c r="D619" s="16" t="n">
        <v>110</v>
      </c>
      <c r="E619" s="9" t="s">
        <v>2831</v>
      </c>
      <c r="F619" s="9" t="s">
        <v>754</v>
      </c>
      <c r="G619" s="9" t="s">
        <v>2830</v>
      </c>
    </row>
    <row r="620" customFormat="false" ht="14.15" hidden="false" customHeight="true" outlineLevel="0" collapsed="false">
      <c r="A620" s="8"/>
      <c r="B620" s="9" t="str">
        <f aca="false">"Am Hallacker "&amp;D620</f>
        <v>Am Hallacker 56</v>
      </c>
      <c r="C620" s="9" t="str">
        <f aca="false">E620&amp;", "&amp;F620&amp;", "&amp;G620</f>
        <v>Wagschal, Ad., Arbeiter</v>
      </c>
      <c r="D620" s="16" t="n">
        <v>56</v>
      </c>
      <c r="E620" s="9" t="s">
        <v>463</v>
      </c>
      <c r="F620" s="9" t="s">
        <v>2594</v>
      </c>
      <c r="G620" s="9" t="s">
        <v>94</v>
      </c>
    </row>
    <row r="621" customFormat="false" ht="14.15" hidden="false" customHeight="true" outlineLevel="0" collapsed="false">
      <c r="A621" s="15" t="s">
        <v>1627</v>
      </c>
      <c r="B621" s="9" t="str">
        <f aca="false">"Auf der Haide "&amp;D621</f>
        <v>Auf der Haide 14</v>
      </c>
      <c r="C621" s="9" t="str">
        <f aca="false">E621&amp;", "&amp;F621&amp;", "&amp;G621</f>
        <v>Wagschal, Arnold, Postbote</v>
      </c>
      <c r="D621" s="16" t="n">
        <v>14</v>
      </c>
      <c r="E621" s="9" t="s">
        <v>463</v>
      </c>
      <c r="F621" s="9" t="s">
        <v>820</v>
      </c>
      <c r="G621" s="9" t="s">
        <v>2649</v>
      </c>
    </row>
    <row r="622" customFormat="false" ht="14.15" hidden="false" customHeight="true" outlineLevel="0" collapsed="false">
      <c r="A622" s="15" t="s">
        <v>464</v>
      </c>
      <c r="B622" s="9" t="str">
        <f aca="false">"Oberneulander Landstraße "&amp;D622</f>
        <v>Oberneulander Landstraße 75</v>
      </c>
      <c r="C622" s="9" t="str">
        <f aca="false">E622&amp;", "&amp;F622&amp;", "&amp;G622</f>
        <v>Wagschal, Carl, Arbeiter</v>
      </c>
      <c r="D622" s="16" t="n">
        <v>75</v>
      </c>
      <c r="E622" s="9" t="s">
        <v>463</v>
      </c>
      <c r="F622" s="9" t="s">
        <v>235</v>
      </c>
      <c r="G622" s="9" t="s">
        <v>94</v>
      </c>
    </row>
    <row r="623" customFormat="false" ht="14.15" hidden="false" customHeight="true" outlineLevel="0" collapsed="false">
      <c r="A623" s="15" t="s">
        <v>464</v>
      </c>
      <c r="B623" s="9" t="str">
        <f aca="false">"Oberneulander Landstraße "&amp;D623</f>
        <v>Oberneulander Landstraße 75</v>
      </c>
      <c r="C623" s="9" t="str">
        <f aca="false">E623&amp;", "&amp;F623&amp;", "&amp;G623</f>
        <v>Wagschal, Carl, Invalide</v>
      </c>
      <c r="D623" s="16" t="n">
        <v>75</v>
      </c>
      <c r="E623" s="9" t="s">
        <v>463</v>
      </c>
      <c r="F623" s="9" t="s">
        <v>235</v>
      </c>
      <c r="G623" s="9" t="s">
        <v>2621</v>
      </c>
    </row>
    <row r="624" customFormat="false" ht="14.15" hidden="false" customHeight="true" outlineLevel="0" collapsed="false">
      <c r="A624" s="15" t="s">
        <v>474</v>
      </c>
      <c r="B624" s="9" t="str">
        <f aca="false">"Auf der alten Waide "&amp;D624</f>
        <v>Auf der alten Waide 20</v>
      </c>
      <c r="C624" s="9" t="str">
        <f aca="false">E624&amp;", "&amp;F624&amp;", "&amp;G624</f>
        <v>Wagschal, Chr., Landmann</v>
      </c>
      <c r="D624" s="16" t="n">
        <v>20</v>
      </c>
      <c r="E624" s="9" t="s">
        <v>463</v>
      </c>
      <c r="F624" s="9" t="s">
        <v>242</v>
      </c>
      <c r="G624" s="9" t="s">
        <v>164</v>
      </c>
    </row>
    <row r="625" customFormat="false" ht="14.15" hidden="false" customHeight="true" outlineLevel="0" collapsed="false">
      <c r="A625" s="15" t="s">
        <v>2256</v>
      </c>
      <c r="B625" s="9" t="str">
        <f aca="false">"Oberneulander Chaussee "&amp;D625</f>
        <v>Oberneulander Chaussee 60</v>
      </c>
      <c r="C625" s="9" t="str">
        <f aca="false">E625&amp;", "&amp;F625&amp;", "&amp;G625</f>
        <v>Wagschal, Chr., Wwe.</v>
      </c>
      <c r="D625" s="16" t="n">
        <v>60</v>
      </c>
      <c r="E625" s="9" t="s">
        <v>463</v>
      </c>
      <c r="F625" s="9" t="s">
        <v>242</v>
      </c>
      <c r="G625" s="9" t="s">
        <v>91</v>
      </c>
    </row>
    <row r="626" customFormat="false" ht="14.15" hidden="false" customHeight="true" outlineLevel="0" collapsed="false">
      <c r="A626" s="15" t="s">
        <v>2495</v>
      </c>
      <c r="B626" s="9" t="str">
        <f aca="false">"Oberneulander Chaussee "&amp;D626</f>
        <v>Oberneulander Chaussee 29</v>
      </c>
      <c r="C626" s="9" t="str">
        <f aca="false">E626&amp;", "&amp;F626&amp;", "&amp;G626</f>
        <v>Wagschal, Fr., Wwe.</v>
      </c>
      <c r="D626" s="16" t="n">
        <v>29</v>
      </c>
      <c r="E626" s="9" t="s">
        <v>463</v>
      </c>
      <c r="F626" s="9" t="s">
        <v>130</v>
      </c>
      <c r="G626" s="9" t="s">
        <v>91</v>
      </c>
    </row>
    <row r="627" customFormat="false" ht="14.15" hidden="false" customHeight="true" outlineLevel="0" collapsed="false">
      <c r="A627" s="15" t="s">
        <v>1731</v>
      </c>
      <c r="B627" s="9" t="str">
        <f aca="false">"Mühlenfeldstraße "&amp;D627</f>
        <v>Mühlenfeldstraße 63</v>
      </c>
      <c r="C627" s="9" t="str">
        <f aca="false">E627&amp;", "&amp;F627&amp;", "&amp;G627</f>
        <v>Wagschal, G., Arbeiter</v>
      </c>
      <c r="D627" s="16" t="n">
        <v>63</v>
      </c>
      <c r="E627" s="9" t="s">
        <v>463</v>
      </c>
      <c r="F627" s="9" t="s">
        <v>197</v>
      </c>
      <c r="G627" s="9" t="s">
        <v>94</v>
      </c>
    </row>
    <row r="628" customFormat="false" ht="14.15" hidden="false" customHeight="true" outlineLevel="0" collapsed="false">
      <c r="A628" s="15" t="s">
        <v>2405</v>
      </c>
      <c r="B628" s="9" t="str">
        <f aca="false">"Am Rüten "&amp;D628</f>
        <v>Am Rüten 23</v>
      </c>
      <c r="C628" s="9" t="str">
        <f aca="false">E628&amp;", "&amp;F628&amp;", "&amp;G628</f>
        <v>Wagschal, H., Arbeiter</v>
      </c>
      <c r="D628" s="16" t="n">
        <v>23</v>
      </c>
      <c r="E628" s="9" t="s">
        <v>463</v>
      </c>
      <c r="F628" s="9" t="s">
        <v>109</v>
      </c>
      <c r="G628" s="9" t="s">
        <v>94</v>
      </c>
    </row>
    <row r="629" customFormat="false" ht="14.15" hidden="false" customHeight="true" outlineLevel="0" collapsed="false">
      <c r="A629" s="15" t="s">
        <v>2470</v>
      </c>
      <c r="B629" s="9" t="str">
        <f aca="false">"Rockwinkeler Chaussee "&amp;D629</f>
        <v>Rockwinkeler Chaussee 160</v>
      </c>
      <c r="C629" s="9" t="str">
        <f aca="false">E629&amp;", "&amp;F629&amp;", "&amp;G629</f>
        <v>Wagschal, H., Arbeiter</v>
      </c>
      <c r="D629" s="16" t="n">
        <v>160</v>
      </c>
      <c r="E629" s="9" t="s">
        <v>463</v>
      </c>
      <c r="F629" s="9" t="s">
        <v>109</v>
      </c>
      <c r="G629" s="9" t="s">
        <v>94</v>
      </c>
    </row>
    <row r="630" customFormat="false" ht="14.15" hidden="false" customHeight="true" outlineLevel="0" collapsed="false">
      <c r="A630" s="15" t="s">
        <v>1420</v>
      </c>
      <c r="B630" s="9" t="str">
        <f aca="false">"Schevemoorer Landstraße "&amp;D630</f>
        <v>Schevemoorer Landstraße 10</v>
      </c>
      <c r="C630" s="9" t="str">
        <f aca="false">E630&amp;", "&amp;F630&amp;", "&amp;G630</f>
        <v>Wagschal, H., Arbeiter</v>
      </c>
      <c r="D630" s="16" t="n">
        <v>10</v>
      </c>
      <c r="E630" s="9" t="s">
        <v>463</v>
      </c>
      <c r="F630" s="9" t="s">
        <v>109</v>
      </c>
      <c r="G630" s="9" t="s">
        <v>94</v>
      </c>
    </row>
    <row r="631" customFormat="false" ht="14.15" hidden="false" customHeight="true" outlineLevel="0" collapsed="false">
      <c r="A631" s="15" t="s">
        <v>836</v>
      </c>
      <c r="B631" s="9" t="str">
        <f aca="false">"Hohenkampsweg "&amp;D631</f>
        <v>Hohenkampsweg 34</v>
      </c>
      <c r="C631" s="9" t="str">
        <f aca="false">E631&amp;", "&amp;F631&amp;", "&amp;G631</f>
        <v>Wagschal, H., Tischler</v>
      </c>
      <c r="D631" s="16" t="n">
        <v>34</v>
      </c>
      <c r="E631" s="9" t="s">
        <v>463</v>
      </c>
      <c r="F631" s="9" t="s">
        <v>109</v>
      </c>
      <c r="G631" s="9" t="s">
        <v>835</v>
      </c>
    </row>
    <row r="632" customFormat="false" ht="14.15" hidden="false" customHeight="true" outlineLevel="0" collapsed="false">
      <c r="A632" s="15" t="s">
        <v>1972</v>
      </c>
      <c r="B632" s="9" t="str">
        <f aca="false">"Rockwinkeler Chaussee "&amp;D632</f>
        <v>Rockwinkeler Chaussee 17</v>
      </c>
      <c r="C632" s="9" t="str">
        <f aca="false">E632&amp;", "&amp;F632&amp;", "&amp;G632</f>
        <v>Wagschal, Jac., Stellmacher</v>
      </c>
      <c r="D632" s="16" t="n">
        <v>17</v>
      </c>
      <c r="E632" s="9" t="s">
        <v>463</v>
      </c>
      <c r="F632" s="9" t="s">
        <v>2716</v>
      </c>
      <c r="G632" s="9" t="s">
        <v>1342</v>
      </c>
    </row>
    <row r="633" customFormat="false" ht="14.15" hidden="false" customHeight="true" outlineLevel="0" collapsed="false">
      <c r="A633" s="15" t="s">
        <v>1627</v>
      </c>
      <c r="B633" s="9" t="str">
        <f aca="false">"Auf der Haide "&amp;D633</f>
        <v>Auf der Haide 14</v>
      </c>
      <c r="C633" s="9" t="str">
        <f aca="false">E633&amp;", "&amp;F633&amp;", "&amp;G633</f>
        <v>Wagschal, Martin, Gemeindebote</v>
      </c>
      <c r="D633" s="16" t="n">
        <v>14</v>
      </c>
      <c r="E633" s="9" t="s">
        <v>463</v>
      </c>
      <c r="F633" s="9" t="s">
        <v>501</v>
      </c>
      <c r="G633" s="9" t="s">
        <v>1626</v>
      </c>
    </row>
    <row r="634" customFormat="false" ht="14.15" hidden="false" customHeight="true" outlineLevel="0" collapsed="false">
      <c r="A634" s="15" t="s">
        <v>2365</v>
      </c>
      <c r="B634" s="9" t="str">
        <f aca="false">"Apfelallee "&amp;D634</f>
        <v>Apfelallee 16</v>
      </c>
      <c r="C634" s="9" t="str">
        <f aca="false">E634&amp;", "&amp;F634&amp;", "&amp;G634</f>
        <v>Wagschal, W., Gartenarbeiter</v>
      </c>
      <c r="D634" s="16" t="n">
        <v>16</v>
      </c>
      <c r="E634" s="9" t="s">
        <v>463</v>
      </c>
      <c r="F634" s="9" t="s">
        <v>559</v>
      </c>
      <c r="G634" s="9" t="s">
        <v>2617</v>
      </c>
    </row>
    <row r="635" customFormat="false" ht="14.15" hidden="false" customHeight="true" outlineLevel="0" collapsed="false">
      <c r="A635" s="15" t="s">
        <v>1830</v>
      </c>
      <c r="B635" s="9" t="str">
        <f aca="false">"Mühlenfeldstraße "&amp;D635</f>
        <v>Mühlenfeldstraße 49</v>
      </c>
      <c r="C635" s="9" t="str">
        <f aca="false">E635&amp;", "&amp;F635&amp;", "&amp;G635&amp;", "&amp;H635</f>
        <v>Waldhausen, C., Wwe., Landgut</v>
      </c>
      <c r="D635" s="16" t="n">
        <v>49</v>
      </c>
      <c r="E635" s="9" t="s">
        <v>1828</v>
      </c>
      <c r="F635" s="9" t="s">
        <v>93</v>
      </c>
      <c r="G635" s="9" t="s">
        <v>91</v>
      </c>
      <c r="H635" s="9" t="s">
        <v>151</v>
      </c>
    </row>
    <row r="636" customFormat="false" ht="14.15" hidden="false" customHeight="true" outlineLevel="0" collapsed="false">
      <c r="A636" s="15" t="s">
        <v>976</v>
      </c>
      <c r="B636" s="9" t="str">
        <f aca="false">"Rockwinkeler Chaussee "&amp;D636</f>
        <v>Rockwinkeler Chaussee 118</v>
      </c>
      <c r="C636" s="9" t="str">
        <f aca="false">E636&amp;", "&amp;F636&amp;", "&amp;G636</f>
        <v>Walter, C., Lehrer</v>
      </c>
      <c r="D636" s="16" t="n">
        <v>118</v>
      </c>
      <c r="E636" s="9" t="s">
        <v>2754</v>
      </c>
      <c r="F636" s="9" t="s">
        <v>93</v>
      </c>
      <c r="G636" s="9" t="s">
        <v>257</v>
      </c>
    </row>
    <row r="637" customFormat="false" ht="14.15" hidden="false" customHeight="true" outlineLevel="0" collapsed="false">
      <c r="A637" s="15" t="s">
        <v>707</v>
      </c>
      <c r="B637" s="9" t="str">
        <f aca="false">"Hodenbergerstraße "&amp;D637</f>
        <v>Hodenbergerstraße 7</v>
      </c>
      <c r="C637" s="9" t="str">
        <f aca="false">E637&amp;", "&amp;F637&amp;", "&amp;G637</f>
        <v>Warfelmann, D., Bahnwärter</v>
      </c>
      <c r="D637" s="16" t="n">
        <v>7</v>
      </c>
      <c r="E637" s="9" t="s">
        <v>706</v>
      </c>
      <c r="F637" s="9" t="s">
        <v>263</v>
      </c>
      <c r="G637" s="9" t="s">
        <v>1776</v>
      </c>
    </row>
    <row r="638" customFormat="false" ht="14.15" hidden="false" customHeight="true" outlineLevel="0" collapsed="false">
      <c r="A638" s="15" t="s">
        <v>1358</v>
      </c>
      <c r="B638" s="9" t="str">
        <f aca="false">"Rockwinkeler Landstraße "&amp;D638</f>
        <v>Rockwinkeler Landstraße 119</v>
      </c>
      <c r="C638" s="9" t="str">
        <f aca="false">E638&amp;", "&amp;F638&amp;", "&amp;G638</f>
        <v>Warnken, Joh., Arbeiter</v>
      </c>
      <c r="D638" s="16" t="n">
        <v>119</v>
      </c>
      <c r="E638" s="9" t="s">
        <v>411</v>
      </c>
      <c r="F638" s="9" t="s">
        <v>143</v>
      </c>
      <c r="G638" s="9" t="s">
        <v>94</v>
      </c>
    </row>
    <row r="639" customFormat="false" ht="14.15" hidden="false" customHeight="true" outlineLevel="0" collapsed="false">
      <c r="A639" s="15" t="s">
        <v>2206</v>
      </c>
      <c r="B639" s="9" t="str">
        <f aca="false">"Oberneulander Landstraße "&amp;D639</f>
        <v>Oberneulander Landstraße 166</v>
      </c>
      <c r="C639" s="9" t="str">
        <f aca="false">E639&amp;", "&amp;F639&amp;", "&amp;G639&amp;", "&amp;H639</f>
        <v>Wedemeyer, A., Wwe., Landwirtschaft</v>
      </c>
      <c r="D639" s="16" t="n">
        <v>166</v>
      </c>
      <c r="E639" s="9" t="s">
        <v>2208</v>
      </c>
      <c r="F639" s="9" t="s">
        <v>256</v>
      </c>
      <c r="G639" s="9" t="s">
        <v>91</v>
      </c>
      <c r="H639" s="9" t="s">
        <v>2591</v>
      </c>
    </row>
    <row r="640" customFormat="false" ht="14.15" hidden="false" customHeight="true" outlineLevel="0" collapsed="false">
      <c r="A640" s="15" t="s">
        <v>1427</v>
      </c>
      <c r="B640" s="9" t="str">
        <f aca="false">"Rockwinkeler Landstraße "&amp;D640</f>
        <v>Rockwinkeler Landstraße 110</v>
      </c>
      <c r="C640" s="9" t="str">
        <f aca="false">E640&amp;", "&amp;F640&amp;", "&amp;G640</f>
        <v>Weidner, Ed., Gärtner</v>
      </c>
      <c r="D640" s="16" t="n">
        <v>110</v>
      </c>
      <c r="E640" s="9" t="s">
        <v>2832</v>
      </c>
      <c r="F640" s="9" t="s">
        <v>2720</v>
      </c>
      <c r="G640" s="9" t="s">
        <v>236</v>
      </c>
    </row>
    <row r="641" customFormat="false" ht="14.15" hidden="false" customHeight="true" outlineLevel="0" collapsed="false">
      <c r="A641" s="15" t="s">
        <v>2370</v>
      </c>
      <c r="B641" s="9" t="str">
        <f aca="false">"Apfelallee "&amp;D641</f>
        <v>Apfelallee 30</v>
      </c>
      <c r="C641" s="9" t="str">
        <f aca="false">E641&amp;", "&amp;F641&amp;", "&amp;G641</f>
        <v>Weinberger, E., Diakonissin</v>
      </c>
      <c r="D641" s="16" t="n">
        <v>30</v>
      </c>
      <c r="E641" s="9" t="s">
        <v>2641</v>
      </c>
      <c r="F641" s="9" t="s">
        <v>2583</v>
      </c>
      <c r="G641" s="9" t="s">
        <v>2627</v>
      </c>
    </row>
    <row r="642" customFormat="false" ht="14.15" hidden="false" customHeight="true" outlineLevel="0" collapsed="false">
      <c r="A642" s="15" t="s">
        <v>981</v>
      </c>
      <c r="B642" s="9" t="str">
        <f aca="false">"Rockwinkeler Chaussee "&amp;D642</f>
        <v>Rockwinkeler Chaussee 119</v>
      </c>
      <c r="C642" s="9" t="s">
        <v>228</v>
      </c>
      <c r="D642" s="16" t="n">
        <v>119</v>
      </c>
      <c r="E642" s="9" t="s">
        <v>2785</v>
      </c>
      <c r="F642" s="9" t="s">
        <v>2786</v>
      </c>
      <c r="H642" s="9" t="s">
        <v>151</v>
      </c>
    </row>
    <row r="643" customFormat="false" ht="14.15" hidden="false" customHeight="true" outlineLevel="0" collapsed="false">
      <c r="A643" s="15" t="s">
        <v>612</v>
      </c>
      <c r="B643" s="9" t="str">
        <f aca="false">"Oberneulander Landstraße "&amp;D643</f>
        <v>Oberneulander Landstraße 35</v>
      </c>
      <c r="C643" s="9" t="str">
        <f aca="false">E643&amp;", "&amp;F643&amp;", "&amp;G643</f>
        <v>Wemken, Hch., Arbeiter</v>
      </c>
      <c r="D643" s="16" t="n">
        <v>35</v>
      </c>
      <c r="E643" s="9" t="s">
        <v>2724</v>
      </c>
      <c r="F643" s="9" t="s">
        <v>754</v>
      </c>
      <c r="G643" s="9" t="s">
        <v>94</v>
      </c>
    </row>
    <row r="644" customFormat="false" ht="14.15" hidden="false" customHeight="true" outlineLevel="0" collapsed="false">
      <c r="A644" s="15" t="s">
        <v>955</v>
      </c>
      <c r="B644" s="9" t="str">
        <f aca="false">"Rockwinkeler Chaussee "&amp;D644</f>
        <v>Rockwinkeler Chaussee 123</v>
      </c>
      <c r="C644" s="9" t="str">
        <f aca="false">E644&amp;", "&amp;F644&amp;", "&amp;G644</f>
        <v>Westhoff, F., Wwe.</v>
      </c>
      <c r="D644" s="16" t="n">
        <v>123</v>
      </c>
      <c r="E644" s="9" t="s">
        <v>956</v>
      </c>
      <c r="F644" s="9" t="s">
        <v>116</v>
      </c>
      <c r="G644" s="9" t="s">
        <v>91</v>
      </c>
    </row>
    <row r="645" customFormat="false" ht="14.15" hidden="false" customHeight="true" outlineLevel="0" collapsed="false">
      <c r="A645" s="15" t="s">
        <v>2484</v>
      </c>
      <c r="B645" s="9" t="str">
        <f aca="false">"Oberneulander Chaussee "&amp;D645</f>
        <v>Oberneulander Chaussee 33</v>
      </c>
      <c r="C645" s="9" t="str">
        <f aca="false">E645&amp;", "&amp;F645&amp;", "&amp;G645</f>
        <v>Wetjen, Herm., Zimmermann</v>
      </c>
      <c r="D645" s="16" t="n">
        <v>33</v>
      </c>
      <c r="E645" s="9" t="s">
        <v>950</v>
      </c>
      <c r="F645" s="9" t="s">
        <v>409</v>
      </c>
      <c r="G645" s="9" t="s">
        <v>137</v>
      </c>
    </row>
    <row r="646" customFormat="false" ht="14.15" hidden="false" customHeight="true" outlineLevel="0" collapsed="false">
      <c r="A646" s="15" t="s">
        <v>1940</v>
      </c>
      <c r="B646" s="9" t="str">
        <f aca="false">"Mühlenfeldstraße "&amp;D646</f>
        <v>Mühlenfeldstraße 5</v>
      </c>
      <c r="C646" s="9" t="str">
        <f aca="false">E646&amp;", "&amp;F646&amp;", "&amp;G646</f>
        <v>Wienholz, D., Lehrer</v>
      </c>
      <c r="D646" s="16" t="n">
        <v>5</v>
      </c>
      <c r="E646" s="9" t="s">
        <v>1939</v>
      </c>
      <c r="F646" s="9" t="s">
        <v>263</v>
      </c>
      <c r="G646" s="9" t="s">
        <v>257</v>
      </c>
    </row>
    <row r="647" customFormat="false" ht="14.15" hidden="false" customHeight="true" outlineLevel="0" collapsed="false">
      <c r="A647" s="15" t="s">
        <v>2503</v>
      </c>
      <c r="B647" s="9" t="str">
        <f aca="false">"Oberneulander Chaussee "&amp;D647</f>
        <v>Oberneulander Chaussee 27</v>
      </c>
      <c r="C647" s="9" t="str">
        <f aca="false">E647&amp;", "&amp;F647&amp;", "&amp;G647</f>
        <v>Wiese, Reinh., Gendarm a. D.</v>
      </c>
      <c r="D647" s="16" t="n">
        <v>27</v>
      </c>
      <c r="E647" s="9" t="s">
        <v>2500</v>
      </c>
      <c r="F647" s="9" t="s">
        <v>2704</v>
      </c>
      <c r="G647" s="9" t="s">
        <v>2502</v>
      </c>
    </row>
    <row r="648" customFormat="false" ht="14.15" hidden="false" customHeight="true" outlineLevel="0" collapsed="false">
      <c r="A648" s="15" t="s">
        <v>1676</v>
      </c>
      <c r="B648" s="9" t="str">
        <f aca="false">"Mühlenfeldstraße "&amp;D648</f>
        <v>Mühlenfeldstraße 69</v>
      </c>
      <c r="C648" s="9" t="str">
        <f aca="false">E648&amp;", "&amp;F648&amp;", "&amp;G648</f>
        <v>Wieters, Fr., Zimmermann</v>
      </c>
      <c r="D648" s="16" t="n">
        <v>69</v>
      </c>
      <c r="E648" s="9" t="s">
        <v>1548</v>
      </c>
      <c r="F648" s="9" t="s">
        <v>130</v>
      </c>
      <c r="G648" s="9" t="s">
        <v>137</v>
      </c>
    </row>
    <row r="649" customFormat="false" ht="14.15" hidden="false" customHeight="true" outlineLevel="0" collapsed="false">
      <c r="A649" s="15" t="s">
        <v>1758</v>
      </c>
      <c r="B649" s="9" t="str">
        <f aca="false">"Mühlenweg "&amp;D649</f>
        <v>Mühlenweg 9</v>
      </c>
      <c r="C649" s="9" t="str">
        <f aca="false">E649&amp;", "&amp;F649&amp;", "&amp;G649</f>
        <v>Wieters, H., Küper</v>
      </c>
      <c r="D649" s="16" t="n">
        <v>9</v>
      </c>
      <c r="E649" s="9" t="s">
        <v>1548</v>
      </c>
      <c r="F649" s="9" t="s">
        <v>109</v>
      </c>
      <c r="G649" s="9" t="s">
        <v>2692</v>
      </c>
    </row>
    <row r="650" customFormat="false" ht="14.15" hidden="false" customHeight="true" outlineLevel="0" collapsed="false">
      <c r="A650" s="15" t="s">
        <v>1549</v>
      </c>
      <c r="B650" s="9" t="str">
        <f aca="false">"Am Grashof "&amp;D650</f>
        <v>Am Grashof 2</v>
      </c>
      <c r="C650" s="9" t="str">
        <f aca="false">E650&amp;", "&amp;F650&amp;", "&amp;G650</f>
        <v>Wieters, H., Landmann</v>
      </c>
      <c r="D650" s="16" t="n">
        <v>2</v>
      </c>
      <c r="E650" s="9" t="s">
        <v>1548</v>
      </c>
      <c r="F650" s="9" t="s">
        <v>109</v>
      </c>
      <c r="G650" s="9" t="s">
        <v>164</v>
      </c>
    </row>
    <row r="651" customFormat="false" ht="14.15" hidden="false" customHeight="true" outlineLevel="0" collapsed="false">
      <c r="A651" s="15" t="s">
        <v>338</v>
      </c>
      <c r="B651" s="9" t="str">
        <f aca="false">"Oberneulander Landstraße "&amp;D651</f>
        <v>Oberneulander Landstraße 133</v>
      </c>
      <c r="C651" s="9" t="str">
        <f aca="false">E651&amp;", "&amp;F651&amp;", "&amp;G651</f>
        <v>Wille, Gg., Schlachtermeister</v>
      </c>
      <c r="D651" s="16" t="n">
        <v>133</v>
      </c>
      <c r="E651" s="9" t="s">
        <v>336</v>
      </c>
      <c r="F651" s="9" t="s">
        <v>2595</v>
      </c>
      <c r="G651" s="9" t="s">
        <v>2744</v>
      </c>
    </row>
    <row r="652" customFormat="false" ht="14.15" hidden="false" customHeight="true" outlineLevel="0" collapsed="false">
      <c r="A652" s="15" t="s">
        <v>1940</v>
      </c>
      <c r="B652" s="9" t="str">
        <f aca="false">"Mühlenfeldstraße "&amp;D652</f>
        <v>Mühlenfeldstraße 5</v>
      </c>
      <c r="C652" s="9" t="str">
        <f aca="false">E652&amp;", "&amp;F652&amp;", "&amp;G652</f>
        <v>Willenbrock, A., Wwe.</v>
      </c>
      <c r="D652" s="16" t="n">
        <v>5</v>
      </c>
      <c r="E652" s="9" t="s">
        <v>1941</v>
      </c>
      <c r="F652" s="9" t="s">
        <v>256</v>
      </c>
      <c r="G652" s="9" t="s">
        <v>91</v>
      </c>
    </row>
    <row r="653" customFormat="false" ht="14.15" hidden="false" customHeight="true" outlineLevel="0" collapsed="false">
      <c r="A653" s="15" t="s">
        <v>251</v>
      </c>
      <c r="B653" s="9" t="str">
        <f aca="false">"Oberneulander Landstraße "&amp;D653</f>
        <v>Oberneulander Landstraße 165</v>
      </c>
      <c r="C653" s="9" t="str">
        <f aca="false">E653&amp;", "&amp;F653&amp;", "&amp;G653&amp;", "&amp;H653</f>
        <v>Windhorst, Aug., Bäcker, Wirt</v>
      </c>
      <c r="D653" s="16" t="n">
        <v>165</v>
      </c>
      <c r="E653" s="9" t="s">
        <v>2751</v>
      </c>
      <c r="F653" s="9" t="s">
        <v>533</v>
      </c>
      <c r="G653" s="9" t="s">
        <v>250</v>
      </c>
      <c r="H653" s="9" t="s">
        <v>217</v>
      </c>
    </row>
    <row r="654" customFormat="false" ht="14.15" hidden="false" customHeight="true" outlineLevel="0" collapsed="false">
      <c r="A654" s="15" t="s">
        <v>1947</v>
      </c>
      <c r="B654" s="9" t="str">
        <f aca="false">"Oberneulander Landstraße "&amp;D654</f>
        <v>Oberneulander Landstraße 42</v>
      </c>
      <c r="C654" s="9" t="str">
        <f aca="false">E654&amp;", "&amp;F654&amp;", "&amp;G654</f>
        <v>Winkelmann, Fritz, Altenteiler</v>
      </c>
      <c r="D654" s="16" t="n">
        <v>42</v>
      </c>
      <c r="E654" s="9" t="s">
        <v>2728</v>
      </c>
      <c r="F654" s="9" t="s">
        <v>506</v>
      </c>
      <c r="G654" s="9" t="s">
        <v>2586</v>
      </c>
    </row>
    <row r="655" customFormat="false" ht="14.15" hidden="false" customHeight="true" outlineLevel="0" collapsed="false">
      <c r="A655" s="15" t="s">
        <v>2177</v>
      </c>
      <c r="B655" s="9" t="str">
        <f aca="false">"Oberneulander Landstraße "&amp;D655</f>
        <v>Oberneulander Landstraße 142</v>
      </c>
      <c r="C655" s="9" t="str">
        <f aca="false">E655&amp;", "&amp;F655&amp;", "&amp;G655</f>
        <v>Winnenbrock, W., Landmann</v>
      </c>
      <c r="D655" s="16" t="n">
        <v>142</v>
      </c>
      <c r="E655" s="9" t="s">
        <v>2178</v>
      </c>
      <c r="F655" s="9" t="s">
        <v>559</v>
      </c>
      <c r="G655" s="9" t="s">
        <v>164</v>
      </c>
    </row>
    <row r="656" customFormat="false" ht="14.15" hidden="false" customHeight="true" outlineLevel="0" collapsed="false">
      <c r="A656" s="17" t="s">
        <v>1860</v>
      </c>
      <c r="B656" s="9" t="str">
        <f aca="false">"Mühlenfeldstraße "&amp;D656</f>
        <v>Mühlenfeldstraße 38</v>
      </c>
      <c r="C656" s="9" t="str">
        <f aca="false">E656&amp;", "&amp;F656&amp;", "&amp;G656</f>
        <v>Winter, H., Wwe.</v>
      </c>
      <c r="D656" s="16" t="n">
        <v>38</v>
      </c>
      <c r="E656" s="9" t="s">
        <v>2673</v>
      </c>
      <c r="F656" s="9" t="s">
        <v>109</v>
      </c>
      <c r="G656" s="9" t="s">
        <v>91</v>
      </c>
    </row>
    <row r="657" customFormat="false" ht="14.15" hidden="false" customHeight="true" outlineLevel="0" collapsed="false">
      <c r="A657" s="15" t="s">
        <v>1080</v>
      </c>
      <c r="B657" s="9" t="str">
        <f aca="false">"Rockwinkeler Chaussee "&amp;D657</f>
        <v>Rockwinkeler Chaussee 72</v>
      </c>
      <c r="C657" s="9" t="str">
        <f aca="false">E657&amp;", "&amp;F657&amp;", "&amp;G657</f>
        <v>Wischhusen, Fr., Landmann</v>
      </c>
      <c r="D657" s="16" t="n">
        <v>72</v>
      </c>
      <c r="E657" s="9" t="s">
        <v>1079</v>
      </c>
      <c r="F657" s="9" t="s">
        <v>130</v>
      </c>
      <c r="G657" s="9" t="s">
        <v>164</v>
      </c>
    </row>
    <row r="658" customFormat="false" ht="14.15" hidden="false" customHeight="true" outlineLevel="0" collapsed="false">
      <c r="A658" s="15" t="s">
        <v>1072</v>
      </c>
      <c r="B658" s="9" t="str">
        <f aca="false">"Rockwinkeler Chaussee "&amp;D658</f>
        <v>Rockwinkeler Chaussee 76</v>
      </c>
      <c r="C658" s="9" t="str">
        <f aca="false">E658&amp;", "&amp;F658&amp;", "&amp;H658</f>
        <v>Wischhusen, Fr., Sommerwohnung</v>
      </c>
      <c r="D658" s="16" t="n">
        <v>76</v>
      </c>
      <c r="E658" s="9" t="s">
        <v>1079</v>
      </c>
      <c r="F658" s="9" t="s">
        <v>130</v>
      </c>
      <c r="H658" s="9" t="s">
        <v>1111</v>
      </c>
    </row>
    <row r="659" customFormat="false" ht="14.15" hidden="false" customHeight="true" outlineLevel="0" collapsed="false">
      <c r="A659" s="15" t="s">
        <v>2739</v>
      </c>
      <c r="B659" s="9" t="str">
        <f aca="false">"Oberneulander Landstraße "&amp;D659</f>
        <v>Oberneulander Landstraße 100</v>
      </c>
      <c r="C659" s="9" t="str">
        <f aca="false">E659&amp;", "&amp;F659</f>
        <v>Wischhusen, Hinr.</v>
      </c>
      <c r="D659" s="16" t="n">
        <v>100</v>
      </c>
      <c r="E659" s="9" t="s">
        <v>1079</v>
      </c>
      <c r="F659" s="9" t="s">
        <v>355</v>
      </c>
    </row>
    <row r="660" customFormat="false" ht="14.15" hidden="false" customHeight="true" outlineLevel="0" collapsed="false">
      <c r="A660" s="15" t="s">
        <v>2370</v>
      </c>
      <c r="B660" s="9" t="str">
        <f aca="false">"Apfelallee "&amp;D660</f>
        <v>Apfelallee 30</v>
      </c>
      <c r="C660" s="9" t="str">
        <f aca="false">E660&amp;", "&amp;F660&amp;", "&amp;G660</f>
        <v>Witthauer, J., Diakonissin</v>
      </c>
      <c r="D660" s="16" t="n">
        <v>30</v>
      </c>
      <c r="E660" s="9" t="s">
        <v>2642</v>
      </c>
      <c r="F660" s="9" t="s">
        <v>150</v>
      </c>
      <c r="G660" s="9" t="s">
        <v>2627</v>
      </c>
    </row>
    <row r="661" customFormat="false" ht="14.15" hidden="false" customHeight="true" outlineLevel="0" collapsed="false">
      <c r="A661" s="15" t="s">
        <v>2434</v>
      </c>
      <c r="B661" s="9" t="str">
        <f aca="false">"Oberneulander Chaussee "&amp;D661</f>
        <v>Oberneulander Chaussee 3</v>
      </c>
      <c r="C661" s="9" t="str">
        <f aca="false">E661&amp;", "&amp;F661&amp;", "&amp;G661</f>
        <v>Wohlers, H., Wwe.</v>
      </c>
      <c r="D661" s="16" t="n">
        <v>3</v>
      </c>
      <c r="E661" s="9" t="s">
        <v>2435</v>
      </c>
      <c r="F661" s="9" t="s">
        <v>109</v>
      </c>
      <c r="G661" s="9" t="s">
        <v>91</v>
      </c>
    </row>
    <row r="662" customFormat="false" ht="14.15" hidden="false" customHeight="true" outlineLevel="0" collapsed="false">
      <c r="A662" s="15" t="s">
        <v>88</v>
      </c>
      <c r="B662" s="9" t="str">
        <f aca="false">"Oberneulander Landstraße "&amp;D662</f>
        <v>Oberneulander Landstraße 216</v>
      </c>
      <c r="C662" s="9" t="str">
        <f aca="false">E662&amp;", "&amp;F662&amp;", "&amp;G662</f>
        <v>Woltemath, Joh., Zimmermann</v>
      </c>
      <c r="D662" s="16" t="n">
        <v>216</v>
      </c>
      <c r="E662" s="9" t="s">
        <v>95</v>
      </c>
      <c r="F662" s="9" t="s">
        <v>143</v>
      </c>
      <c r="G662" s="9" t="s">
        <v>137</v>
      </c>
    </row>
    <row r="663" customFormat="false" ht="14.15" hidden="false" customHeight="true" outlineLevel="0" collapsed="false">
      <c r="A663" s="15" t="s">
        <v>88</v>
      </c>
      <c r="B663" s="9" t="str">
        <f aca="false">"Oberneulander Landstraße "&amp;D663</f>
        <v>Oberneulander Landstraße 216</v>
      </c>
      <c r="C663" s="9" t="str">
        <f aca="false">E663&amp;", "&amp;G663</f>
        <v>Woltemath, Wwe.</v>
      </c>
      <c r="D663" s="16" t="n">
        <v>216</v>
      </c>
      <c r="E663" s="9" t="s">
        <v>95</v>
      </c>
      <c r="G663" s="9" t="s">
        <v>91</v>
      </c>
    </row>
    <row r="664" customFormat="false" ht="14.15" hidden="false" customHeight="true" outlineLevel="0" collapsed="false">
      <c r="A664" s="15" t="s">
        <v>1817</v>
      </c>
      <c r="B664" s="9" t="str">
        <f aca="false">"Mühlenweg "&amp;D664</f>
        <v>Mühlenweg 19</v>
      </c>
      <c r="C664" s="9" t="str">
        <f aca="false">E664&amp;", "&amp;F664&amp;", "&amp;G664</f>
        <v>Zacher, H., Weichensteller</v>
      </c>
      <c r="D664" s="16" t="n">
        <v>19</v>
      </c>
      <c r="E664" s="9" t="s">
        <v>1819</v>
      </c>
      <c r="F664" s="9" t="s">
        <v>109</v>
      </c>
      <c r="G664" s="9" t="s">
        <v>850</v>
      </c>
    </row>
    <row r="665" customFormat="false" ht="14.15" hidden="false" customHeight="true" outlineLevel="0" collapsed="false">
      <c r="A665" s="17" t="s">
        <v>1860</v>
      </c>
      <c r="B665" s="9" t="str">
        <f aca="false">"Mühlenfeldstraße "&amp;D665</f>
        <v>Mühlenfeldstraße 38</v>
      </c>
      <c r="C665" s="9" t="str">
        <f aca="false">E665&amp;", "&amp;F665&amp;", "&amp;G665</f>
        <v>Zacher, Joh., Tischler</v>
      </c>
      <c r="D665" s="16" t="n">
        <v>38</v>
      </c>
      <c r="E665" s="9" t="s">
        <v>1819</v>
      </c>
      <c r="F665" s="9" t="s">
        <v>143</v>
      </c>
      <c r="G665" s="9" t="s">
        <v>835</v>
      </c>
    </row>
    <row r="666" customFormat="false" ht="14.15" hidden="false" customHeight="true" outlineLevel="0" collapsed="false">
      <c r="A666" s="8"/>
      <c r="B666" s="15" t="s">
        <v>2667</v>
      </c>
      <c r="C666" s="9" t="str">
        <f aca="false">E666&amp;", "&amp;F666&amp;", "&amp;G666</f>
        <v>Zillmer, C. F., Landjäger</v>
      </c>
      <c r="D666" s="16" t="n">
        <v>32</v>
      </c>
      <c r="E666" s="9" t="s">
        <v>1763</v>
      </c>
      <c r="F666" s="9" t="s">
        <v>2668</v>
      </c>
      <c r="G666" s="9" t="s">
        <v>1765</v>
      </c>
    </row>
    <row r="667" customFormat="false" ht="14.15" hidden="false" customHeight="true" outlineLevel="0" collapsed="false">
      <c r="A667" s="8"/>
      <c r="B667" s="15" t="s">
        <v>2667</v>
      </c>
      <c r="C667" s="9" t="str">
        <f aca="false">E667&amp;", "&amp;F667&amp;", "&amp;G667</f>
        <v>Zillmer, Rich., Lloydbeamter</v>
      </c>
      <c r="D667" s="16" t="n">
        <v>32</v>
      </c>
      <c r="E667" s="9" t="s">
        <v>1763</v>
      </c>
      <c r="F667" s="9" t="s">
        <v>2114</v>
      </c>
      <c r="G667" s="9" t="s">
        <v>2669</v>
      </c>
    </row>
  </sheetData>
  <autoFilter ref="A1:H667"/>
  <hyperlinks>
    <hyperlink ref="A2" r:id="rId2" location="marker=17/53.10060/8.90177" display="Rockwinkel 130a"/>
    <hyperlink ref="A3" r:id="rId3" location="marker=17/53.10060/8.90177" display="Rockwinkel 130a"/>
    <hyperlink ref="A4" r:id="rId4" location="marker=17/53.09541/8.91388" display="Rockwinkel 4"/>
    <hyperlink ref="A5" r:id="rId5" location="marker=17/53.08393/8.90597" display="Rockwinkel am Achterdiek 136"/>
    <hyperlink ref="A6" r:id="rId6" location="marker=17/53.10319/8.91763" display="Oberneuland 16"/>
    <hyperlink ref="A7" r:id="rId7" location="marker=17/53.12032/8.92411" display="Oberneuland 98"/>
    <hyperlink ref="A8" r:id="rId8" location="marker=17/53.09044/8.93407" display="Rockwinkel 95i"/>
    <hyperlink ref="A9" r:id="rId9" location="marker=17/53.103771/8.908925" display="Oberneuland 11"/>
    <hyperlink ref="A10" r:id="rId10" location="marker=17/53.07721/8.94091" display="Rockwinkel 43"/>
    <hyperlink ref="A11" r:id="rId11" location="marker=17/53.09718/8.91012" display="Rockwinkel 2"/>
    <hyperlink ref="A12" r:id="rId12" location="marker=17/53.08861/8.93300" display="Rockwinkel 96"/>
    <hyperlink ref="A13" r:id="rId13" location="marker=17/53.08367/8.94918" display="Rockwinkel 58"/>
    <hyperlink ref="A14" r:id="rId14" location="marker=17/53.08873/8.94026" display="Oberneuland 57"/>
    <hyperlink ref="A15" r:id="rId15" location="marker=17/53.08246/8.94906" display="Rockwinkel 55"/>
    <hyperlink ref="A16" r:id="rId16" location="marker=17/53.09687/8.92845" display="Oberneuland 31"/>
    <hyperlink ref="A17" r:id="rId17" location="marker=17/53.08246/8.94906" display="Rockwinkel 55"/>
    <hyperlink ref="A18" r:id="rId18" location="marker=17/53.09475/8.93136" display="Oberneuland 36"/>
    <hyperlink ref="A19" r:id="rId19" location="marker=17/53.08873/8.94026" display="Oberneuland 57"/>
    <hyperlink ref="A20" r:id="rId20" location="marker=17/53.08731/8.93967" display="Rockwinkel 88"/>
    <hyperlink ref="A21" r:id="rId21" location="marker=17/53.10114/8.90546" display="Rockwinkel 123a"/>
    <hyperlink ref="A22" r:id="rId22" location="marker=17/53.07772/8.94224" display="Rockwinkel 42"/>
    <hyperlink ref="A23" r:id="rId23" location="marker=17/53.09733/8.92723" display="Oberneuland 30a"/>
    <hyperlink ref="A24" r:id="rId24" location="marker=17/53.08060/8.94024" display="Rockwinkel 51b"/>
    <hyperlink ref="A25" r:id="rId25" location="marker=17/53.09395/8.94897" display="Oberneuland 85"/>
    <hyperlink ref="A26" r:id="rId26" location="marker=17/53.07868/8.94043" display="Rockwinkel 32c"/>
    <hyperlink ref="A27" r:id="rId27" location="marker=17/53.07732/8.94176" display="Rockwinkel 44"/>
    <hyperlink ref="A28" r:id="rId28" location="marker=17/53.08977/8.95092" display="Oberneuland 78"/>
    <hyperlink ref="A29" r:id="rId29" location="marker=17/53.08257/8.94010" display="Rockwinkel 72"/>
    <hyperlink ref="A30" r:id="rId30" location="marker=17/53.08257/8.94010" display="Rockwinkel 72"/>
    <hyperlink ref="A31" r:id="rId31" location="marker=17/53.10351/8.94844" display="Oberneuland 41"/>
    <hyperlink ref="A32" r:id="rId32" location="marker=17/53.09070/8.93496" display="Rockwinkel 94"/>
    <hyperlink ref="A33" r:id="rId33" location="marker=17/53.08951/8.93902" display="Oberneuland 56"/>
    <hyperlink ref="A34" r:id="rId34" location="marker=17/53.10742/8.95581" display="Oberneuland 44b"/>
    <hyperlink ref="A35" r:id="rId35" location="marker=17/53.10742/8.95581" display="Oberneuland 44b"/>
    <hyperlink ref="A36" r:id="rId36" location="marker=17/53.07772/8.94224" display="Rockwinkel 42"/>
    <hyperlink ref="A37" r:id="rId37" location="marker=17/53.07884/8.91161" display="Rockwinkel am Achterdiek 180"/>
    <hyperlink ref="A38" r:id="rId38" location="marker=17/53.07071/8.92386" display="Rockwinkel 38b"/>
    <hyperlink ref="A39" r:id="rId39" location="marker=17/53.10465/8.90193" display="Oberneuland 3"/>
    <hyperlink ref="A40" r:id="rId40" location="marker=17/53.08572/8.94058" display="Rockwinkel 81"/>
    <hyperlink ref="A41" r:id="rId41" location="marker=17/53.09183/8.94733" display="Oberneuland 65"/>
    <hyperlink ref="A42" r:id="rId42" location="marker=17/53.08726/8.94431" display="Oberneuland 67"/>
    <hyperlink ref="A43" r:id="rId43" location="marker=17/53.08868/8.93690" display="Rockwinkel 91"/>
    <hyperlink ref="A44" r:id="rId44" location="marker=17/53.091043/8.950635" display="Oberneuland 79"/>
    <hyperlink ref="A45" r:id="rId45" location="marker=17/53.08726/8.94431" display="Oberneuland 67"/>
    <hyperlink ref="A46" r:id="rId46" location="marker=17/53.09183/8.94733" display="Oberneuland 65"/>
    <hyperlink ref="A47" r:id="rId47" location="marker=17/53.09070/8.93496" display="Rockwinkel 94"/>
    <hyperlink ref="A48" r:id="rId48" location="marker=17/53.07071/8.92386" display="Rockwinkel 38b"/>
    <hyperlink ref="A49" r:id="rId49" location="marker=17/53.10130/8.90605" display="Rockwinkel 121"/>
    <hyperlink ref="A50" r:id="rId50" location="marker=17/53.07868/8.94043" display="Rockwinkel 32c"/>
    <hyperlink ref="A51" r:id="rId51" location="marker=17/53.08330/8.94756" display="Rockwinkel 59"/>
    <hyperlink ref="A52" r:id="rId52" location="marker=17/53.09481/8.94893" display="Oberneuland 86"/>
    <hyperlink ref="A53" r:id="rId53" location="marker=17/53.10742/8.95581" display="Oberneuland 44b"/>
    <hyperlink ref="A54" r:id="rId54" location="marker=17/53.09122/8.95193" display="Oberneuland 80"/>
    <hyperlink ref="A55" r:id="rId55" location="marker=17/53.07944/8.94064" display="Rockwinkel 48"/>
    <hyperlink ref="A56" r:id="rId56" location="marker=17/53.07944/8.94064" display="Rockwinkel 48"/>
    <hyperlink ref="A57" r:id="rId57" location="marker=17/53.10465/8.90193" display="Oberneuland 3"/>
    <hyperlink ref="A58" r:id="rId58" location="marker=17/53.10351/8.94844" display="Oberneuland 41"/>
    <hyperlink ref="A59" r:id="rId59" location="marker=17/53.08868/8.93690" display="Rockwinkel 91"/>
    <hyperlink ref="A60" r:id="rId60" location="marker=17/53.08687/8.94321" display="Oberneuland 68"/>
    <hyperlink ref="A61" r:id="rId61" location="marker=17/53.09945/8.92151" display="Oberneuland 23"/>
    <hyperlink ref="A62" r:id="rId62" location="marker=17/53.10746/8.95561" display="Oberneuland 44c"/>
    <hyperlink ref="A63" r:id="rId63" location="marker=17/53.09160/8.93577" display="Oberneuland 47c"/>
    <hyperlink ref="A64" r:id="rId64" location="marker=17/53.10746/8.95561" display="Oberneuland 44c"/>
    <hyperlink ref="A65" r:id="rId65" location="marker=17/53.10050/8.90225" display="Rockwinkel 129A"/>
    <hyperlink ref="B66" r:id="rId66" location="marker=17/53.09978/8.91575" display="Rockwinkeler Chaussee 127"/>
    <hyperlink ref="A67" r:id="rId67" location="marker=17/53.08300/8.94478" display="Rockwinkel 62"/>
    <hyperlink ref="A68" r:id="rId68" location="marker=17/53.09381/8.91461" display="Rockwinkel 5"/>
    <hyperlink ref="A69" r:id="rId69" location="marker=17/53.09302/8.91659" display="Rockwinkel 5e"/>
    <hyperlink ref="A70" r:id="rId70" location="marker=17/53.10078/8.90401" display="Rockwinkel 127"/>
    <hyperlink ref="A71" r:id="rId71" location="marker=17/53.09677/8.95347" display="Oberneuland 90"/>
    <hyperlink ref="A72" r:id="rId72" location="marker=17/53.08929/8.93628" display="Rockwinkel 91i"/>
    <hyperlink ref="A73" r:id="rId73" location="marker=17/53.10537/8.95000" display="Oberneuland 42"/>
    <hyperlink ref="A74" r:id="rId74" location="marker=17/53.10537/8.95000" display="Oberneuland 42"/>
    <hyperlink ref="A75" r:id="rId75" location="marker=17/53.09874/8.94901" display="Oberneuland 89"/>
    <hyperlink ref="A76" r:id="rId76" location="marker=17/53.10294/8.92891" display="Oberneuland 25b"/>
    <hyperlink ref="A77" r:id="rId77" location="marker=17/53.08301/8.94614" display="Rockwinkel 61"/>
    <hyperlink ref="A78" r:id="rId78" location="marker=17/53.08395/8.93664" display="Rockwinkel 21b"/>
    <hyperlink ref="A79" r:id="rId79" location="marker=17/53.08347/8.94135" display="Rockwinkel 75"/>
    <hyperlink ref="A80" r:id="rId80" location="marker=17/53.10271/8.91019" display="Rockwinkel 117"/>
    <hyperlink ref="A81" r:id="rId81" location="marker=17/53.10320/8.90868" display="Rockwinkel 119"/>
    <hyperlink ref="A82" r:id="rId82" location="marker=17/53.07866/8.94104" display="Rockwinkel 47a"/>
    <hyperlink ref="A83" r:id="rId83" location="marker=17/53.10537/8.95000" display="Oberneuland 42"/>
    <hyperlink ref="A84" r:id="rId84" location="marker=17/53.08614/8.94521" display="Oberneuland 71"/>
    <hyperlink ref="A85" r:id="rId85" location="marker=17/53.08614/8.94521" display="Oberneuland 71"/>
    <hyperlink ref="A86" r:id="rId86" location="marker=17/53.08301/8.94614" display="Rockwinkel 61"/>
    <hyperlink ref="A87" r:id="rId87" location="marker=17/53.09990/8.90270" display="Rockwinkel 146"/>
    <hyperlink ref="B88" r:id="rId88" location="marker=17/53.08760/8.93800" display="Mühlenfeldstraße 33"/>
    <hyperlink ref="A89" r:id="rId89" location="marker=17/53.08154/8.93992" display="Rockwinkel 69b"/>
    <hyperlink ref="A90" r:id="rId90" location="marker=17/53.10181/8.89811" display="Rockwinkel 139"/>
    <hyperlink ref="A91" r:id="rId91" location="marker=17/53.06141/8.92069" display="Rockwinkel 40"/>
    <hyperlink ref="A92" r:id="rId92" location="marker=17/53.10486/8.90391" display="Oberneuland 6a"/>
    <hyperlink ref="A93" r:id="rId93" location="marker=17/53.10521/8.90240" display="Oberneuland 2a"/>
    <hyperlink ref="A94" r:id="rId94" location="marker=17/53.08958/8.93603" display="Rockwinkel 91l"/>
    <hyperlink ref="A95" r:id="rId95" location="marker=17/53.08958/8.93603" display="Rockwinkel 91l"/>
    <hyperlink ref="A96" r:id="rId96" location="marker=17/53.07951/8.93855" display="Rockwinkel 30c"/>
    <hyperlink ref="A97" r:id="rId97" location="marker=17/53.09480/8.93127" display="Oberneuland 36a"/>
    <hyperlink ref="A98" r:id="rId98" location="marker=17/53.08701/8.94980" display="Oberneuland 74"/>
    <hyperlink ref="A99" r:id="rId99" location="marker=17/53.07951/8.93855" display="Rockwinkel 30c"/>
    <hyperlink ref="A100" r:id="rId100" location="marker=17/53.09918/8.91752" display="Rockwinkel 111a"/>
    <hyperlink ref="A101" r:id="rId101" location="marker=17/53.10201/8.89821" display="Rockwinkel 138"/>
    <hyperlink ref="A102" r:id="rId102" location="marker=17/53.09888/8.92386" display="Oberneuland 27"/>
    <hyperlink ref="A103" r:id="rId103" location="marker=17/53.10009/8.91834" display="Rockwinkel 112"/>
    <hyperlink ref="A104" r:id="rId104" location="marker=17/53.07959/8.93846" display="Rockwinkel 30d"/>
    <hyperlink ref="A105" r:id="rId105" location="marker=17/53.09928/8.92215" display="Oberneuland 23a"/>
    <hyperlink ref="A106" r:id="rId106" location="marker=17/53.08208/8.93668" display="Rockwinkel 24"/>
    <hyperlink ref="A107" r:id="rId107" location="marker=17/53.09296/8.91767" display="Rockwinkel 5i"/>
    <hyperlink ref="A108" r:id="rId108" location="marker=17/53.09302/8.91659" display="Rockwinkel 5e"/>
    <hyperlink ref="B109" r:id="rId109" location="marker=17/53.09971/8.91577" display="Rockwinkeler Chaussee 125"/>
    <hyperlink ref="A110" r:id="rId110" location="marker=17/53.07959/8.93846" display="Rockwinkel 30d"/>
    <hyperlink ref="A111" r:id="rId111" location="marker=17/53.10127/8.89796" display="Rockwinkel 140"/>
    <hyperlink ref="A112" r:id="rId112" location="marker=17/53.09918/8.91752" display="Rockwinkel 111a"/>
    <hyperlink ref="A113" r:id="rId113" location="marker=17/53.10177/8.89811" display="Rockwinkel 139a"/>
    <hyperlink ref="A114" r:id="rId114" location="marker=17/53.10346/8.90134" display="Rockwinkel 135"/>
    <hyperlink ref="A115" r:id="rId115" location="marker=17/53.08321/8.94567" display="Rockwinkel 61b"/>
    <hyperlink ref="A116" r:id="rId116" location="marker=17/53.09138/8.94691" display="Oberneuland 64"/>
    <hyperlink ref="A117" r:id="rId117" location="marker=17/53.09793/8.89925" display="Rockwinkel 145b"/>
    <hyperlink ref="A118" r:id="rId118" location="marker=17/53.11780/8.93588" display="Oberneuland 94"/>
    <hyperlink ref="A119" r:id="rId119" location="marker=17/53.08554/8.94121" display="Rockwinkel 83f"/>
    <hyperlink ref="A120" r:id="rId120" location="marker=17/53.09388/8.91409" display="Rockwinkel 5d"/>
    <hyperlink ref="A121" r:id="rId121" location="marker=17/53.08208/8.93668" display="Rockwinkel 24"/>
    <hyperlink ref="A122" r:id="rId122" location="marker=17/53.09090/8.92730" display="Rockwinkel 8e"/>
    <hyperlink ref="A123" r:id="rId123" location="marker=17/53.08910/8.93649" display="Rockwinkel 91o"/>
    <hyperlink ref="A124" r:id="rId124" location="marker=17/53.07987/8.93168" display="Rockwinkel 25b"/>
    <hyperlink ref="A125" r:id="rId125" location="marker=17/53.08071/8.94024" display="Rockwinkel 51"/>
    <hyperlink ref="A126" r:id="rId126" location="marker=17/53.08910/8.93649" display="Rockwinkel 91o"/>
    <hyperlink ref="A127" r:id="rId127" location="marker=17/53.09652/8.89637" display="Rockwinkel am Achterdiek 22"/>
    <hyperlink ref="A128" r:id="rId128" location="marker=17/53.09857/8.89737" display="Rockwinkel 143a"/>
    <hyperlink ref="A129" r:id="rId129" location="marker=17/53.09208/8.93372" display="Rockwinkel 100"/>
    <hyperlink ref="A130" r:id="rId130" location="marker=17/53.09620/8.92590" display="Rockwinkel 105c"/>
    <hyperlink ref="A131" r:id="rId131" location="marker=17/53.09620/8.92590" display="Rockwinkel 105c"/>
    <hyperlink ref="A132" r:id="rId132" location="marker=17/53.10310/8.94862" display="Oberneuland 45"/>
    <hyperlink ref="A133" r:id="rId133" location="marker=17/53.07886/8.94035" display="Rockwinkel 32"/>
    <hyperlink ref="A134" r:id="rId134" location="marker=17/53.09199/8.95051" display="Oberneuland 82"/>
    <hyperlink ref="A135" r:id="rId135" location="marker=17/53.08447/8.93982" display="Rockwinkel 82C"/>
    <hyperlink ref="A136" r:id="rId136" location="marker=17/53.10127/8.90261" display="Rockwinkel 134a"/>
    <hyperlink ref="A137" r:id="rId137" location="marker=17/53.10127/8.90261" display="Rockwinkel 134a"/>
    <hyperlink ref="A138" r:id="rId138" location="marker=17/53.09314/8.93153" display="Rockwinkel 102"/>
    <hyperlink ref="A139" r:id="rId139" location="marker=17/53.10300/8.92878" display="Oberneuland 25a"/>
    <hyperlink ref="A140" r:id="rId140" location="marker=17/53.08208/8.93668" display="Rockwinkel 24"/>
    <hyperlink ref="A141" r:id="rId141" location="marker=17/53.10525/8.90303" display="Oberneuland 1c"/>
    <hyperlink ref="A142" r:id="rId142" location="marker=17/53.10562/8.90281" display="Oberneuland 1b"/>
    <hyperlink ref="A143" r:id="rId143" location="marker=17/53.08554/8.92866" display="Rockwinkel 15b"/>
    <hyperlink ref="A144" r:id="rId144" location="marker=17/53.08502/8.94759" display="Rockwinkel 60e"/>
    <hyperlink ref="A145" r:id="rId145" location="marker=17/53.08437/8.93472" display="Rockwinkel 17C"/>
    <hyperlink ref="A146" r:id="rId146" location="marker=17/53.08362/8.94030" display="Rockwinkel 74a"/>
    <hyperlink ref="A147" r:id="rId147" location="marker=17/53.08771/8.93837" display="Rockwinkel 90a"/>
    <hyperlink ref="A148" r:id="rId148" location="marker=17/53.09083/8.93648" display="Rockwinkel 93A"/>
    <hyperlink ref="A149" r:id="rId149" location="marker=17/53.10648/8.90111" display="Oberneuland 1"/>
    <hyperlink ref="A150" r:id="rId150" location="marker=17/53.09904/8.89905" display="Rockwinkel 149"/>
    <hyperlink ref="A151" r:id="rId151" location="marker=17/53.09415/8.93201" display="Oberneuland 38a"/>
    <hyperlink ref="A152" r:id="rId152" location="marker=17/53.10119/8.90212" display="Rockwinkel 133"/>
    <hyperlink ref="A153" r:id="rId153" location="marker=17/53.10119/8.90212" display="Rockwinkel 133"/>
    <hyperlink ref="A154" r:id="rId154" location="marker=17/53.10117/8.90559" display="Rockwinkel 123"/>
    <hyperlink ref="A155" r:id="rId155" location="marker=17/53.10119/8.90590" display="Rockwinkel 122"/>
    <hyperlink ref="A156" r:id="rId156" location="marker=17/53.10086/8.90219" display="Rockwinkel 131"/>
    <hyperlink ref="A157" r:id="rId157" location="marker=17/53.09764/8.90632" display="Rockwinkel 2a"/>
    <hyperlink ref="A158" r:id="rId158" location="marker=17/53.09915/8.89968" display="Rockwinkel 149c"/>
    <hyperlink ref="A159" r:id="rId159" location="marker=17/53.08416/8.94113" display="Rockwinkel 77"/>
    <hyperlink ref="A160" r:id="rId160" location="marker=17/53.08416/8.94113" display="Rockwinkel 77"/>
    <hyperlink ref="A161" r:id="rId161" location="marker=17/53.10346/8.90134" display="Rockwinkel 135"/>
    <hyperlink ref="A162" r:id="rId162" location="marker=17/53.08395/8.93664" display="Rockwinkel 21b"/>
    <hyperlink ref="A163" r:id="rId163" location="marker=17/53.07994/8.93996" display="Rockwinkel 29"/>
    <hyperlink ref="A164" r:id="rId164" location="marker=17/53.07994/8.93996" display="Rockwinkel 29"/>
    <hyperlink ref="A165" r:id="rId165" location="marker=17/53.08295/8.94463" display="Rockwinkel 62a"/>
    <hyperlink ref="A166" r:id="rId166" location="marker=17/53.08064/8.94275" display="Rockwinkel 50"/>
    <hyperlink ref="A167" r:id="rId167" location="marker=17/53.08640/8.93602" display="Rockwinkel 87"/>
    <hyperlink ref="A168" r:id="rId168" location="marker=17/53.08064/8.94275" display="Rockwinkel 50"/>
    <hyperlink ref="A169" r:id="rId169" location="marker=17/53.08630/8.94450" display="Oberneuland 70"/>
    <hyperlink ref="A170" r:id="rId170" location="marker=17/53.10235/8.94735" display="Oberneuland 44"/>
    <hyperlink ref="A171" r:id="rId171" location="marker=17/53.07780/8.94042" display="Rockwinkel 35"/>
    <hyperlink ref="A172" r:id="rId172" location="marker=17/53.09842/8.90499" display="Rockwinkel 1h"/>
    <hyperlink ref="A173" r:id="rId173" location="marker=17/53.07874/8.94040" display="Rockwinkel 32b"/>
    <hyperlink ref="A174" r:id="rId174" location="marker=17/53.08623/8.94463" display="Oberneuland 70a"/>
    <hyperlink ref="A175" r:id="rId175" location="marker=17/53.07780/8.94042" display="Rockwinkel 35"/>
    <hyperlink ref="A176" r:id="rId176" location="marker=17/53.08725/8.94213" display="Oberneuland 59"/>
    <hyperlink ref="A177" r:id="rId177" location="marker=17/53.091423/8.950515" display="Oberneuland 81"/>
    <hyperlink ref="A178" r:id="rId178" location="marker=17/53.07813/8.94411" display="Rockwinkel 45a"/>
    <hyperlink ref="A179" r:id="rId179" location="marker=17/53.07856/8.94108" display="Rockwinkel 47"/>
    <hyperlink ref="A180" r:id="rId180" location="marker=17/53.10237/8.91327" display="Oberneuland 15"/>
    <hyperlink ref="A181" r:id="rId181" location="marker=17/53.09525/8.93577" display="Oberneuland 39"/>
    <hyperlink ref="A182" r:id="rId182" location="marker=17/53.09591/8.90955" display="Rockwinkel 3g"/>
    <hyperlink ref="A183" r:id="rId183" location="marker=17/53.08665/8.93917" display="Rockwinkel 87a"/>
    <hyperlink ref="A184" r:id="rId184" location="marker=17/53.08293/8.94400" display="Rockwinkel 63"/>
    <hyperlink ref="A185" r:id="rId185" location="marker=17/53.09980/8.90227" display="Rockwinkel 147"/>
    <hyperlink ref="A186" r:id="rId186" location="marker=17/53.07721/8.94091" display="Rockwinkel 43"/>
    <hyperlink ref="B187" r:id="rId187" location="marker=17/53.08504/8.93995" display="Mühlenfeldstraße 62"/>
    <hyperlink ref="A188" r:id="rId188" location="marker=17/53.08919/8.93636" display="Rockwinkel 91h"/>
    <hyperlink ref="A189" r:id="rId189" location="marker=17/53.09000/8.93368" display="Rockwinkel 95f"/>
    <hyperlink ref="A190" r:id="rId190" location="marker=17/53.09788/8.89930" display="Rockwinkel 145e"/>
    <hyperlink ref="A191" r:id="rId191" location="marker=17/53.10761/8.95514" display="Oberneuland 45c"/>
    <hyperlink ref="A192" r:id="rId192" location="marker=17/53.08991/8.93975" display="Oberneuland 54"/>
    <hyperlink ref="A193" r:id="rId193" location="marker=17/53.09677/8.95347" display="Oberneuland 90"/>
    <hyperlink ref="A194" r:id="rId194" location="marker=17/53.08302/8.94122" display="Rockwinkel 68A"/>
    <hyperlink ref="A195" r:id="rId195" location="marker=17/53.08308/8.94116" display="Rockwinkel 68B"/>
    <hyperlink ref="A196" r:id="rId196" location="marker=17/53.10212/8.89829" display="Rockwinkel 137"/>
    <hyperlink ref="A197" r:id="rId197" location="marker=17/53.09090/8.92730" display="Rockwinkel 8e"/>
    <hyperlink ref="A198" r:id="rId198" location="marker=17/53.09302/8.91659" display="Rockwinkel 5e"/>
    <hyperlink ref="A199" r:id="rId199" location="marker=17/53.08322/8.94914" display="Rockwinkel 57"/>
    <hyperlink ref="A200" r:id="rId200" location="marker=17/53.09138/8.94691" display="Oberneuland 64"/>
    <hyperlink ref="A201" r:id="rId201" location="marker=17/53.05990/8.91873" display="Rockwinkel 40A"/>
    <hyperlink ref="A202" r:id="rId202" location="marker=17/53.05990/8.91873" display="Rockwinkel 40A"/>
    <hyperlink ref="A203" r:id="rId203" location="marker=17/53.11872/8.93381" display="Oberneuland 95"/>
    <hyperlink ref="A204" r:id="rId204" location="marker=17/53.09280/8.93479" display="Oberneuland 46"/>
    <hyperlink ref="A205" r:id="rId205" location="marker=17/53.096212/8.923485" display="Rockwinkel 107b"/>
    <hyperlink ref="A206" r:id="rId206" location="marker=17/53.09735/8.92135" display="Rockwinkel 107"/>
    <hyperlink ref="A207" r:id="rId207" location="marker=17/53.08082/8.93624" display="Rockwinkel 25"/>
    <hyperlink ref="A208" r:id="rId208" location="marker=17/53.10278/8.90988" display="Rockwinkel 118a"/>
    <hyperlink ref="A209" r:id="rId209" location="marker=17/53.09815/8.90572" display="Rockwinkel 1g"/>
    <hyperlink ref="A210" r:id="rId210" location="marker=17/53.09620/8.92921" display="Oberneuland 33"/>
    <hyperlink ref="A211" r:id="rId211" location="marker=17/53.10156/8.92751" display="Oberneuland 26"/>
    <hyperlink ref="A212" r:id="rId212" location="marker=17/53.10052/8.89756" display="Rockwinkel 142"/>
    <hyperlink ref="A213" r:id="rId213" location="marker=17/53.08971/8.93590" display="Rockwinkel 91n"/>
    <hyperlink ref="A214" r:id="rId214" location="marker=17/53.08971/8.93590" display="Rockwinkel 91n"/>
    <hyperlink ref="A215" r:id="rId215" location="marker=17/53.08971/8.93590" display="Rockwinkel 91n"/>
    <hyperlink ref="A216" r:id="rId216" location="marker=17/53.09803/8.89914" display="Rockwinkel 145"/>
    <hyperlink ref="A217" r:id="rId217" location="marker=17/53.10446/8.90814" display="Oberneuland 9a"/>
    <hyperlink ref="A218" r:id="rId218" location="marker=17/53.08347/8.94135" display="Rockwinkel 75"/>
    <hyperlink ref="A219" r:id="rId219" location="marker=17/53.08215/8.94166" display="Rockwinkel 67"/>
    <hyperlink ref="A220" r:id="rId220" location="marker=17/53.10346/8.90134" display="Rockwinkel 135"/>
    <hyperlink ref="A221" r:id="rId221" location="marker=17/53.10107/8.90494" display="Rockwinkel 125"/>
    <hyperlink ref="A222" r:id="rId222" location="marker=17/53.09779/8.89940" display="Rockwinkel 145c"/>
    <hyperlink ref="A223" r:id="rId223" location="marker=17/53.09976/8.92151" display="Oberneuland 22"/>
    <hyperlink ref="A224" r:id="rId224" location="marker=17/53.09663/8.92750" display="Rockwinkel 105"/>
    <hyperlink ref="A225" r:id="rId225" location="marker=17/53.08951/8.93902" display="Oberneuland 56"/>
    <hyperlink ref="A226" r:id="rId226" location="marker=17/53.08910/8.93649" display="Rockwinkel 91o"/>
    <hyperlink ref="A227" r:id="rId227" location="marker=17/53.08264/8.94264" display="Rockwinkel 65"/>
    <hyperlink ref="A228" r:id="rId228" location="marker=17/53.08257/8.94212" display="Rockwinkel 66"/>
    <hyperlink ref="A229" r:id="rId229" location="marker=17/53.09870/8.89791" display="Rockwinkel 144"/>
    <hyperlink ref="A230" r:id="rId230" location="marker=17/53.09870/8.89791" display="Rockwinkel 144"/>
    <hyperlink ref="A231" r:id="rId231" location="marker=17/53.09152/8.92424" display="Rockwinkel 7d"/>
    <hyperlink ref="A232" r:id="rId232" location="marker=17/53.09050/8.93348" display="Rockwinkel 95k"/>
    <hyperlink ref="A233" r:id="rId233" location="marker=17/53.09363/8.93413" display="Oberneuland 43a"/>
    <hyperlink ref="A234" r:id="rId234" location="marker=17/53.08861/8.93300" display="Rockwinkel 96"/>
    <hyperlink ref="A235" r:id="rId235" location="marker=17/53.08908/8.95023" display="Oberneuland 77"/>
    <hyperlink ref="A236" r:id="rId236" location="marker=17/53.08768/8.93894" display="Rockwinkel 90"/>
    <hyperlink ref="A237" r:id="rId237" location="marker=17/53.09870/8.92501" display="Oberneuland 29"/>
    <hyperlink ref="A238" r:id="rId238" location="marker=17/53.10086/8.90219" display="Rockwinkel 131"/>
    <hyperlink ref="A239" r:id="rId239" location="marker=17/53.08218/8.93712" display="Rockwinkel 24a"/>
    <hyperlink ref="A240" r:id="rId240" location="marker=17/53.09849/8.92096" display="Rockwinkel 109"/>
    <hyperlink ref="A241" r:id="rId241" location="marker=17/53.10069/8.90213" display="Rockwinkel 130"/>
    <hyperlink ref="A242" r:id="rId242" location="marker=17/53.10038/8.89782" display="Rockwinkel 142"/>
    <hyperlink ref="A243" r:id="rId243" location="marker=17/53.08410/8.93244" display="Rockwinkel 17A"/>
    <hyperlink ref="A244" r:id="rId244" location="marker=17/53.10288/8.92901" display="Oberneuland 25"/>
    <hyperlink ref="A245" r:id="rId245" location="marker=17/53.09349/8.93436" display="Oberneuland 43"/>
    <hyperlink ref="A246" r:id="rId246" location="marker=17/53.09850/8.89717" display="Rockwinkel 143"/>
    <hyperlink ref="A247" r:id="rId247" location="marker=17/53.10346/8.90134" display="Rockwinkel 135"/>
    <hyperlink ref="A248" r:id="rId248" location="marker=17/53.10291/8.91745" display="Oberneuland 17"/>
    <hyperlink ref="A249" r:id="rId249" location="marker=17/53.08519/8.93981" display="Rockwinkel 83e"/>
    <hyperlink ref="A250" r:id="rId250" location="marker=17/53.10137/8.90255" display="Rockwinkel 134A"/>
    <hyperlink ref="A251" r:id="rId251" location="marker=17/53.10346/8.90134" display="Rockwinkel 135"/>
    <hyperlink ref="A252" r:id="rId252" location="marker=17/53.08215/8.94166" display="Rockwinkel 67"/>
    <hyperlink ref="A253" r:id="rId253" location="marker=17/53.09183/8.92032" display="Rockwinkel 6c"/>
    <hyperlink ref="A254" r:id="rId254" location="marker=17/53.08640/8.93093" display="Rockwinkel 13"/>
    <hyperlink ref="A255" r:id="rId255" location="marker=17/53.09273/8.91694" display="Rockwinkel 5g"/>
    <hyperlink ref="A256" r:id="rId256" location="marker=17/53.10017/8.89742" display="Rockwinkel 142c"/>
    <hyperlink ref="A257" r:id="rId257" location="marker=17/53.09905/8.89924" display="Rockwinkel 149B"/>
    <hyperlink ref="A258" r:id="rId258" location="marker=17/53.10254/8.90992" display="Rockwinkel 116"/>
    <hyperlink ref="A259" r:id="rId259" location="marker=17/53.09859/8.92258" display="Rockwinkel 108"/>
    <hyperlink ref="A260" r:id="rId260" location="marker=17/53.09006/8.93405" display="Rockwinkel 95c/d"/>
    <hyperlink ref="A261" r:id="rId261" location="marker=17/53.09928/8.92215" display="Oberneuland 23a"/>
    <hyperlink ref="A262" r:id="rId262" location="marker=17/53.10246/8.91360" display="Oberneuland 15a"/>
    <hyperlink ref="A263" r:id="rId263" location="marker=17/53.09168/8.93558" display="Oberneuland 47b"/>
    <hyperlink ref="A264" r:id="rId264" location="marker=17/53.097546/8.92567" display="Rockwinkel 106"/>
    <hyperlink ref="A265" r:id="rId265" location="marker=17/53.08546/8.92872" display="Rockwinkel 15c"/>
    <hyperlink ref="A266" r:id="rId266" location="marker=17/53.09168/8.93558" display="Oberneuland 47b"/>
    <hyperlink ref="A267" r:id="rId267" location="marker=17/53.09265/8.94889" display="Oberneuland 84"/>
    <hyperlink ref="A268" r:id="rId268" location="marker=17/53.07721/8.94091" display="Rockwinkel 43"/>
    <hyperlink ref="A269" r:id="rId269" location="marker=17/53.10490/8.91150" display="Oberneuland 12"/>
    <hyperlink ref="A270" r:id="rId270" location="marker=17/53.09803/8.90604" display="Rockwinkel 1f"/>
    <hyperlink ref="A271" r:id="rId271" location="marker=17/53.08889/8.93667" display="Rockwinkel 91d"/>
    <hyperlink ref="A272" r:id="rId272" location="marker=17/53.08889/8.93667" display="Rockwinkel 91d"/>
    <hyperlink ref="A273" r:id="rId273" location="marker=17/53.08160/8.93949" display="Rockwinkel 70"/>
    <hyperlink ref="A274" r:id="rId274" location="marker=17/53.08160/8.93949" display="Rockwinkel 70"/>
    <hyperlink ref="A275" r:id="rId275" location="marker=17/53.09314/8.93153" display="Rockwinkel 102"/>
    <hyperlink ref="A276" r:id="rId276" location="marker=17/53.08589/8.93108" display="Rockwinkel 16a"/>
    <hyperlink ref="A277" r:id="rId277" location="marker=17/53.09129/8.93864" display="Oberneuland 52"/>
    <hyperlink ref="A278" r:id="rId278" location="marker=17/53.09928/8.92215" display="Oberneuland 23a"/>
    <hyperlink ref="A279" r:id="rId279" location="marker=17/53.09928/8.92215" display="Oberneuland 23a"/>
    <hyperlink ref="A280" r:id="rId280" location="marker=17/53.08530/8.93838" display="Rockwinkel 86a"/>
    <hyperlink ref="A281" r:id="rId281" location="marker=17/53.09923/8.90013" display="Rockwinkel 149e"/>
    <hyperlink ref="A282" r:id="rId282" location="marker=17/53.08527/8.93929" display="Rockwinkel 85d"/>
    <hyperlink ref="A283" r:id="rId283" location="marker=17/53.08433/8.93708" display="Rockwinkel 83c"/>
    <hyperlink ref="A284" r:id="rId284" location="marker=17/53.10134/8.90621" display="Rockwinkel 121a"/>
    <hyperlink ref="A285" r:id="rId285" location="marker=17/53.08447/8.94133" display="Rockwinkel 77c"/>
    <hyperlink ref="A286" r:id="rId286" location="marker=17/53.08530/8.93838" display="Rockwinkel 86a"/>
    <hyperlink ref="A287" r:id="rId287" location="marker=17/53.08347/8.94135" display="Rockwinkel 75"/>
    <hyperlink ref="A288" r:id="rId288" location="marker=17/53.09721/8.92769" display="Oberneuland 30"/>
    <hyperlink ref="A289" r:id="rId289" location="marker=17/53.09470/8.93193" display="Oberneuland 37"/>
    <hyperlink ref="A290" r:id="rId290" location="marker=17/53.09721/8.92769" display="Oberneuland 30"/>
    <hyperlink ref="A291" r:id="rId291" location="marker=17/53.09721/8.92769" display="Oberneuland 30"/>
    <hyperlink ref="A292" r:id="rId292" location="marker=17/53.09917/8.92118" display="Rockwinkel 110b"/>
    <hyperlink ref="A293" r:id="rId293" location="marker=17/53.09676/8.89620" display="Rockwinkel am Achterdiek 20"/>
    <hyperlink ref="A294" r:id="rId294" location="marker=17/53.09676/8.89620" display="Rockwinkel am Achterdiek 20"/>
    <hyperlink ref="A295" r:id="rId295" location="marker=17/53.09676/8.89620" display="Rockwinkel am Achterdiek 20"/>
    <hyperlink ref="A296" r:id="rId296" location="marker=17/53.10078/8.90401" display="Rockwinkel 127"/>
    <hyperlink ref="A297" r:id="rId297" location="marker=17/53.08444/8.93143" display="Rockwinkel 17"/>
    <hyperlink ref="A298" r:id="rId298" location="marker=17/53.09880/8.92327" display="Oberneuland 26b"/>
    <hyperlink ref="B299" r:id="rId299" location="marker=17/53.08380/8.94828" display="Am Haiddamm 54"/>
    <hyperlink ref="A300" r:id="rId300" location="marker=17/53.10025/8.90232" display="Rockwinkel 129"/>
    <hyperlink ref="A301" r:id="rId301" location="marker=17/53.10034/8.89743" display="Rockwinkel 142"/>
    <hyperlink ref="A302" r:id="rId302" location="marker=17/53.08464/8.94149" display="Rockwinkel 78"/>
    <hyperlink ref="A303" r:id="rId303" location="marker=17/53.09610/8.92957" display="Oberneuland 34"/>
    <hyperlink ref="A304" r:id="rId304" location="marker=17/53.09004/8.93394" display="Rockwinkel 95d"/>
    <hyperlink ref="A305" r:id="rId305" location="marker=17/53.08380/8.94685" display="Rockwinkel 60"/>
    <hyperlink ref="A306" r:id="rId306" location="marker=17/53.08845/8.94920" display="Oberneuland 76"/>
    <hyperlink ref="A307" r:id="rId307" location="marker=17/53.091043/8.950635" display="Oberneuland 79"/>
    <hyperlink ref="A308" r:id="rId308" location="marker=17/53.08554/8.94121" display="Rockwinkel 83f"/>
    <hyperlink ref="A309" r:id="rId309" location="marker=17/53.08946/8.93609" display="Rockwinkel 91k"/>
    <hyperlink ref="A310" r:id="rId310" location="marker=17/53.08554/8.94121" display="Rockwinkel 83f"/>
    <hyperlink ref="A311" r:id="rId311" location="marker=17/53.09129/8.93655" display="Oberneuland 49a"/>
    <hyperlink ref="A312" r:id="rId312" location="marker=17/53.08460/8.94206" display="Rockwinkel 79"/>
    <hyperlink ref="A313" r:id="rId313" location="marker=17/53.10123/8.92007" display="Oberneuland 19"/>
    <hyperlink ref="A314" r:id="rId314" location="marker=17/53.10123/8.92007" display="Oberneuland 19"/>
    <hyperlink ref="A315" r:id="rId315" location="marker=17/53.10134/8.91679" display="Oberneuland 19c"/>
    <hyperlink ref="A316" r:id="rId316" location="marker=17/53.08214/8.94060" display="Rockwinkel 68"/>
    <hyperlink ref="A317" r:id="rId317" location="marker=17/53.08220/8.94546" display="Rockwinkel 54"/>
    <hyperlink ref="A318" r:id="rId318" location="marker=17/53.09888/8.92386" display="Oberneuland 27"/>
    <hyperlink ref="A319" r:id="rId319" location="marker=17/53.08220/8.94546" display="Rockwinkel 54"/>
    <hyperlink ref="A320" r:id="rId320" location="marker=17/53.08407/8.94009" display="Rockwinkel 74e"/>
    <hyperlink ref="A321" r:id="rId321" location="marker=17/53.08407/8.94009" display="Rockwinkel 74e"/>
    <hyperlink ref="A322" r:id="rId322" location="marker=17/53.10144/8.90728" display="Rockwinkel 120"/>
    <hyperlink ref="A323" r:id="rId323" location="marker=17/53.10342/8.90806" display="Rockwinkel 119a"/>
    <hyperlink ref="A324" r:id="rId324" location="marker=17/53.10559/8.90182" display="Oberneuland 1d"/>
    <hyperlink ref="A325" r:id="rId325" location="marker=17/53.10559/8.90182" display="Oberneuland 1d"/>
    <hyperlink ref="A326" r:id="rId326" location="marker=17/53.10508/8.90585" display="Oberneuland 8"/>
    <hyperlink ref="A327" r:id="rId327" location="marker=17/53.10342/8.90806" display="Rockwinkel 119a"/>
    <hyperlink ref="A328" r:id="rId328" location="marker=17/53.07516/8.93611" display="Rockwinkel 37"/>
    <hyperlink ref="A329" r:id="rId329" location="marker=17/53.10559/8.90182" display="Oberneuland 1d"/>
    <hyperlink ref="A330" r:id="rId330" location="marker=17/53.09126/8.93404" display="Rockwinkel 97"/>
    <hyperlink ref="A331" r:id="rId331" location="marker=17/53.07516/8.93611" display="Rockwinkel 37"/>
    <hyperlink ref="A332" r:id="rId332" location="marker=17/53.08290/8.93510" display="Rockwinkel 22"/>
    <hyperlink ref="A333" r:id="rId333" location="marker=17/53.09602/8.91052" display="Rockwinkel 3"/>
    <hyperlink ref="A334" r:id="rId334" location="marker=17/53.10189/8.91499" display="Oberneuland 18"/>
    <hyperlink ref="A335" r:id="rId335" location="marker=17/53.09290/8.91670" display="Rockwinkel 5f"/>
    <hyperlink ref="A336" r:id="rId336" location="marker=17/53.10279/8.91156" display="Oberneuland 14"/>
    <hyperlink ref="A337" r:id="rId337" location="marker=17/53.07721/8.94091" display="Rockwinkel 43"/>
    <hyperlink ref="A338" r:id="rId338" location="marker=17/53.08433/8.93708" display="Rockwinkel 83c"/>
    <hyperlink ref="A339" r:id="rId339" location="marker=17/53.10346/8.90134" display="Rockwinkel 135"/>
    <hyperlink ref="A340" r:id="rId340" location="marker=17/53.09053/8.93520" display="Rockwinkel 94c"/>
    <hyperlink ref="A341" r:id="rId341" location="marker=17/53.08992/8.93340" display="Rockwinkel 95h"/>
    <hyperlink ref="A342" r:id="rId342" location="marker=17/53.09171/8.93416" display="Rockwinkel 99"/>
    <hyperlink ref="A343" r:id="rId343" location="marker=17/53.09256/8.93512" display="Oberneuland 47"/>
    <hyperlink ref="A344" r:id="rId344" location="marker=17/53.10334/8.90072" display="Rockwinkel 135a"/>
    <hyperlink ref="A345" r:id="rId345" location="marker=17/53.08066/8.94024" display="Rockwinkel 51a"/>
    <hyperlink ref="A346" r:id="rId346" location="marker=17/53.09936/8.90052" display="Rockwinkel 149f"/>
    <hyperlink ref="A347" r:id="rId347" location="marker=17/53.10034/8.89743" display="Rockwinkel 142"/>
    <hyperlink ref="A348" r:id="rId348" location="marker=17/53.09633/8.92779" display="Rockwinkel 104"/>
    <hyperlink ref="A349" r:id="rId349" location="marker=17/53.09825/8.90540" display="Rockwinkel 1i"/>
    <hyperlink ref="A350" r:id="rId350" location="marker=17/53.10160/8.89810" display="Rockwinkel 139b"/>
    <hyperlink ref="A351" r:id="rId351" location="marker=17/53.11910/8.93208" display="Oberneuland 96"/>
    <hyperlink ref="A352" r:id="rId352" location="marker=17/53.11910/8.93208" display="Oberneuland 96"/>
    <hyperlink ref="A354" r:id="rId353" location="marker=17/53.09179/8.92058" display="Rockwinkel 6d"/>
    <hyperlink ref="A355" r:id="rId354" location="marker=17/53.07721/8.94091" display="Rockwinkel 43"/>
    <hyperlink ref="A356" r:id="rId355" location="marker=17/53.09027/8.92774" display="Rockwinkel 8f"/>
    <hyperlink ref="A357" r:id="rId356" location="marker=17/53.08950/8.92633" display="Rockwinkel 8"/>
    <hyperlink ref="A358" r:id="rId357" location="marker=17/53.08842/8.93063" display="Rockwinkel 10i"/>
    <hyperlink ref="A359" r:id="rId358" location="marker=17/53.08244/8.94316" display="Rockwinkel 64"/>
    <hyperlink ref="A360" r:id="rId359" location="marker=17/53.08244/8.94316" display="Rockwinkel 64"/>
    <hyperlink ref="A361" r:id="rId360" location="marker=17/53.08862/8.92820" display="Rockwinkel 10"/>
    <hyperlink ref="A362" r:id="rId361" location="marker=17/53.08904/8.92739" display="Rockwinkel 9"/>
    <hyperlink ref="A363" r:id="rId362" location="marker=17/53.08842/8.92901" display="Rockwinkel 10c"/>
    <hyperlink ref="A365" r:id="rId363" location="marker=17/53.08950/8.92633" display="Rockwinkel 8"/>
    <hyperlink ref="A366" r:id="rId364" location="marker=17/53.08455/8.93708" display="Rockwinkel 83d"/>
    <hyperlink ref="A367" r:id="rId365" location="marker=17/53.09452/8.91732" display="Rockwinkel 4b"/>
    <hyperlink ref="A368" r:id="rId366" location="marker=17/53.09087/8.93906" display="Oberneuland 53"/>
    <hyperlink ref="A369" r:id="rId367" location="marker=17/53.09644/8.94768" display="Oberneuland 87b"/>
    <hyperlink ref="A370" r:id="rId368" location="marker=17/53.08447/8.93982" display="Rockwinkel 82C"/>
    <hyperlink ref="A371" r:id="rId369" location="marker=17/53.10137/8.90255" display="Rockwinkel 134A"/>
    <hyperlink ref="A372" r:id="rId370" location="marker=17/53.10089/8.90437" display="Rockwinkel 126"/>
    <hyperlink ref="A373" r:id="rId371" location="marker=17/53.10089/8.90437" display="Rockwinkel 126"/>
    <hyperlink ref="A374" r:id="rId372" location="marker=17/53.07810/8.94398" display="Rockwinkel 45"/>
    <hyperlink ref="A375" r:id="rId373" location="marker=17/53.08482/8.94022" display="Rockwinkel 82A"/>
    <hyperlink ref="A376" r:id="rId374" location="marker=17/53.08353/8.94012" display="Rockwinkel 74"/>
    <hyperlink ref="A377" r:id="rId375" location="marker=17/53.08737/8.94390" display="Oberneuland 67b"/>
    <hyperlink ref="A378" r:id="rId376" location="marker=17/53.08308/8.94116" display="Rockwinkel 68B"/>
    <hyperlink ref="B379" r:id="rId377" location="marker=17/53.08760/8.93800" display="Mühlenfeldstraße 33"/>
    <hyperlink ref="A380" r:id="rId378" location="marker=17/53.09348/8.91415" display="Rockwinkel 5c"/>
    <hyperlink ref="A381" r:id="rId379" location="marker=17/53.10532/8.90225" display="Oberneuland 2"/>
    <hyperlink ref="A382" r:id="rId380" location="marker=17/53.08320/8.94022" display="Rockwinkel 73"/>
    <hyperlink ref="A383" r:id="rId381" location="marker=17/53.10310/8.94862" display="Oberneuland 45"/>
    <hyperlink ref="A384" r:id="rId382" location="marker=17/53.08012/8.93996" display="Rockwinkel 28"/>
    <hyperlink ref="A385" r:id="rId383" location="marker=17/53.09858/8.90484" display="Rockwinkel 1k"/>
    <hyperlink ref="A386" r:id="rId384" location="marker=17/53.10166/8.90982" display="Rockwinkel 113"/>
    <hyperlink ref="A387" r:id="rId385" location="marker=17/53.07828/8.93522" display="Rockwinkel 30"/>
    <hyperlink ref="A388" r:id="rId386" location="marker=17/53.08994/8.93349" display="Rockwinkel 95g"/>
    <hyperlink ref="A389" r:id="rId387" location="marker=17/53.08956/8.94048" display="Oberneuland 55"/>
    <hyperlink ref="A390" r:id="rId388" location="marker=17/53.09952/8.91875" display="Rockwinkel 111"/>
    <hyperlink ref="A391" r:id="rId389" location="marker=17/53.10310/8.94862" display="Oberneuland 45"/>
    <hyperlink ref="A392" r:id="rId390" location="marker=17/53.10761/8.95514" display="Oberneuland 45c"/>
    <hyperlink ref="A393" r:id="rId391" location="marker=17/53.09001/8.93378" display="Rockwinkel 95e"/>
    <hyperlink ref="A394" r:id="rId392" location="marker=17/53.08783/8.94691" display="Oberneuland 75a"/>
    <hyperlink ref="A395" r:id="rId393" location="marker=17/53.08280/8.94908" display="Rockwinkel 56"/>
    <hyperlink ref="A396" r:id="rId394" location="marker=17/53.08639/8.92158" display="Rockwinkel 10d"/>
    <hyperlink ref="A397" r:id="rId395" location="marker=17/53.09715/8.94771" display="Oberneuland 88"/>
    <hyperlink ref="A398" r:id="rId396" location="marker=17/53.08563/8.94172" display="Rockwinkel 80"/>
    <hyperlink ref="A399" r:id="rId397" location="marker=17/53.08521/8.94792" display="Oberneuland 72b"/>
    <hyperlink ref="A400" r:id="rId398" location="marker=17/53.09627/8.94841" display="Oberneuland 87"/>
    <hyperlink ref="A401" r:id="rId399" location="marker=17/53.08146/8.94137" display="Rockwinkel 53"/>
    <hyperlink ref="A402" r:id="rId400" location="marker=17/53.10374/8.91725" display="Oberneuland 16a"/>
    <hyperlink ref="A403" r:id="rId401" location="marker=17/53.08404/8.93714" display="Rockwinkel 82c"/>
    <hyperlink ref="A404" r:id="rId402" location="marker=17/53.07732/8.94176" display="Rockwinkel 44"/>
    <hyperlink ref="A405" r:id="rId403" location="marker=17/53.08375/8.94135" display="Rockwinkel 76"/>
    <hyperlink ref="A406" r:id="rId404" location="marker=17/53.07994/8.93163" display="Rockwinkel 25c"/>
    <hyperlink ref="A407" r:id="rId405" location="marker=17/53.08690/8.94275" display="Oberneuland 61"/>
    <hyperlink ref="A408" r:id="rId406" location="marker=17/53.07994/8.93163" display="Rockwinkel 25c"/>
    <hyperlink ref="A409" r:id="rId407" location="marker=17/53.06038/8.92196" display="Rockwinkel 40C"/>
    <hyperlink ref="A410" r:id="rId408" location="marker=17/53.06038/8.92196" display="Rockwinkel 40C"/>
    <hyperlink ref="A411" r:id="rId409" location="marker=17/53.09415/8.93201" display="Oberneuland 38"/>
    <hyperlink ref="A412" r:id="rId410" location="marker=17/53.09078/8.92392" display="Rockwinkel 7c"/>
    <hyperlink ref="A413" r:id="rId411" location="marker=17/53.08498/8.93948" display="Rockwinkel 83a"/>
    <hyperlink ref="A414" r:id="rId412" location="marker=17/53.08585/8.92857" display="Rockwinkel 14a"/>
    <hyperlink ref="A415" r:id="rId413" location="marker=17/53.08447/8.94038" display="Rockwinkel 82D"/>
    <hyperlink ref="A416" r:id="rId414" location="marker=17/53.09006/8.93405" display="Rockwinkel 95c/d"/>
    <hyperlink ref="A417" r:id="rId415" location="marker=17/53.08645/8.94421" display="Oberneuland 69"/>
    <hyperlink ref="A418" r:id="rId416" location="marker=17/53.08645/8.94421" display="Oberneuland 69"/>
    <hyperlink ref="A419" r:id="rId417" location="marker=17/53.08487/8.93628" display="Rockwinkel 84"/>
    <hyperlink ref="A420" r:id="rId418" location="marker=17/53.09121/8.93676" display="Oberneuland 49b"/>
    <hyperlink ref="A421" r:id="rId419" location="marker=17/53.10050/8.90225" display="Rockwinkel 129A"/>
    <hyperlink ref="A422" r:id="rId420" location="marker=17/53.09124/8.94750" display="Oberneuland 66"/>
    <hyperlink ref="A423" r:id="rId421" location="marker=17/53.09877/8.92441" display="Oberneuland 28"/>
    <hyperlink ref="A424" r:id="rId422" location="marker=17/53.10642/8.90091" display="Oberneuland 1a"/>
    <hyperlink ref="A425" r:id="rId423" location="marker=17/53.09877/8.92441" display="Oberneuland 28"/>
    <hyperlink ref="A426" r:id="rId424" location="marker=17/53.08383/8.93432" display="Rockwinkel 20a"/>
    <hyperlink ref="A427" r:id="rId425" location="marker=17/53.10346/8.90134" display="Rockwinkel 135"/>
    <hyperlink ref="A428" r:id="rId426" location="marker=17/53.10447/8.90435" display="Oberneuland 7"/>
    <hyperlink ref="A429" r:id="rId427" location="marker=17/53.08194/8.93867" display="Rockwinkel 71f"/>
    <hyperlink ref="A430" r:id="rId428" location="marker=17/53.10424/8.90321" display="Oberneuland 4"/>
    <hyperlink ref="A431" r:id="rId429" location="marker=17/53.08240/8.93836" display="Rockwinkel 71"/>
    <hyperlink ref="A432" r:id="rId430" location="marker=17/53.09256/8.93349" display="Rockwinkel 101"/>
    <hyperlink ref="A433" r:id="rId431" location="marker=17/53.08026/8.93983" display="Rockwinkel 27"/>
    <hyperlink ref="A434" r:id="rId432" location="marker=17/53.08255/8.93918" display="Rockwinkel 71a"/>
    <hyperlink ref="A435" r:id="rId433" location="marker=17/53.10102/8.90221" display="Rockwinkel 132"/>
    <hyperlink ref="A436" r:id="rId434" location="marker=17/53.09696/8.92161" display="Rockwinkel 107a"/>
    <hyperlink ref="A437" r:id="rId435" location="marker=17/53.08848/8.94053" display="Oberneuland 58"/>
    <hyperlink ref="A438" r:id="rId436" location="marker=17/53.10102/8.90221" display="Rockwinkel 132"/>
    <hyperlink ref="A439" r:id="rId437" location="marker=17/53.05990/8.91873" display="Rockwinkel 40A"/>
    <hyperlink ref="A440" r:id="rId438" location="marker=17/53.08504/8.94149" display="Rockwinkel 78b"/>
    <hyperlink ref="A441" r:id="rId439" location="marker=17/53.10346/8.90134" display="Rockwinkel 135"/>
    <hyperlink ref="A442" r:id="rId440" location="marker=17/53.10346/8.90134" display="Rockwinkel 135"/>
    <hyperlink ref="A443" r:id="rId441" location="marker=17/53.08866/8.93780" display="Rockwinkel 91b"/>
    <hyperlink ref="A444" r:id="rId442" location="marker=17/53.10466/8.90366" display="Oberneuland 6"/>
    <hyperlink ref="A445" r:id="rId443" location="marker=17/53.10466/8.90366" display="Oberneuland 6"/>
    <hyperlink ref="A446" r:id="rId444" location="marker=17/53.10617/8.95619" display="Oberneuland 92"/>
    <hyperlink ref="A447" r:id="rId445" location="marker=17/53.09071/8.93726" display="Rockwinkel 92"/>
    <hyperlink ref="A448" r:id="rId446" location="marker=17/53.06017/8.92159" display="Rockwinkel 40B"/>
    <hyperlink ref="A449" r:id="rId447" location="marker=17/53.10160/8.89810" display="Rockwinkel 139b"/>
    <hyperlink ref="A450" r:id="rId448" location="marker=17/53.08500/8.94150" display="Rockwinkel 78a"/>
    <hyperlink ref="A451" r:id="rId449" location="marker=17/53.08463/8.93684" display="Rockwinkel 85c"/>
    <hyperlink ref="A452" r:id="rId450" location="marker=17/53.09501/8.93122" display="Oberneuland 35"/>
    <hyperlink ref="A453" r:id="rId451" location="marker=17/53.07091/8.92383" display="Rockwinkel 38"/>
    <hyperlink ref="A454" r:id="rId452" location="marker=17/53.06201/8.92358" display="Rockwinkel 39a"/>
    <hyperlink ref="A455" r:id="rId453" location="marker=17/53.10496/8.90331" display="Oberneuland 5"/>
    <hyperlink ref="A456" r:id="rId454" location="marker=17/53.09911/8.92415" display="Oberneuland 27b"/>
    <hyperlink ref="A457" r:id="rId455" location="marker=17/53.09902/8.90762" display="Rockwinkel 1"/>
    <hyperlink ref="A458" r:id="rId456" location="marker=17/53.10160/8.91382" display="Rockwinkel 112c"/>
    <hyperlink ref="A459" r:id="rId457" location="marker=17/53.08502/8.94759" display="Rockwinkel 60e"/>
    <hyperlink ref="A460" r:id="rId458" location="marker=17/53.09869/8.92230" display="Rockwinkel 108a"/>
    <hyperlink ref="A461" r:id="rId459" location="marker=17/53.10166/8.90982" display="Rockwinkel 113"/>
    <hyperlink ref="A462" r:id="rId460" location="marker=17/53.09297/8.91780" display="Rockwinkel 5h"/>
    <hyperlink ref="A463" r:id="rId461" location="marker=17/53.08503/8.94868" display="Oberneuland 72"/>
    <hyperlink ref="A464" r:id="rId462" location="marker=17/53.10246/8.92349" display="Oberneuland 20"/>
    <hyperlink ref="A465" r:id="rId463" location="marker=17/53.09245/8.94917" display="Oberneuland 83"/>
    <hyperlink ref="A466" r:id="rId464" location="marker=17/53.10246/8.92349" display="Oberneuland 20"/>
    <hyperlink ref="A467" r:id="rId465" location="marker=17/53.08649/8.93017" display="Rockwinkel 12"/>
    <hyperlink ref="A468" r:id="rId466" location="marker=17/53.07969/8.91085" display="Rockwinkel am Achterdiek 162"/>
    <hyperlink ref="A469" r:id="rId467" location="marker=17/53.08317/8.93444" display="Rockwinkel 21"/>
    <hyperlink ref="A470" r:id="rId468" location="marker=17/53.09783/8.89935" display="Rockwinkel 145a"/>
    <hyperlink ref="A471" r:id="rId469" location="marker=17/53.10110/8.90525" display="Rockwinkel 124"/>
    <hyperlink ref="A472" r:id="rId470" location="marker=17/53.08649/8.93017" display="Rockwinkel 12"/>
    <hyperlink ref="A473" r:id="rId471" location="marker=17/53.08317/8.93444" display="Rockwinkel 21"/>
    <hyperlink ref="A474" r:id="rId472" location="marker=17/53.10009/8.91889" display="Rockwinkel 112b"/>
    <hyperlink ref="A475" r:id="rId473" location="marker=17/53.10454/8.90398" display="Oberneuland 7a"/>
    <hyperlink ref="A476" r:id="rId474" location="marker=17/53.10061/8.90329" display="Rockwinkel 128a"/>
    <hyperlink ref="A477" r:id="rId475" location="marker=17/53.08530/8.93838" display="Rockwinkel 86a"/>
    <hyperlink ref="A478" r:id="rId476" location="marker=17/53.08533/8.93080" display="Rockwinkel 16"/>
    <hyperlink ref="A479" r:id="rId477" location="marker=17/53.09971/8.90184" display="Rockwinkel 148"/>
    <hyperlink ref="A480" r:id="rId478" location="marker=17/53.09090/8.92730" display="Rockwinkel 8e"/>
    <hyperlink ref="A481" r:id="rId479" location="marker=17/53.08380/8.94685" display="Rockwinkel 60"/>
    <hyperlink ref="A482" r:id="rId480" location="marker=17/53.09833/8.91976" display="Rockwinkel 109a"/>
    <hyperlink ref="A483" r:id="rId481" location="marker=17/53.10118/8.90258" display="Rockwinkel 134"/>
    <hyperlink ref="A484" r:id="rId482" location="marker=17/53.10648/8.90111" display="Oberneuland 1"/>
    <hyperlink ref="A485" r:id="rId483" location="marker=17/53.08047/8.93868" display="Rockwinkel 26"/>
    <hyperlink ref="A486" r:id="rId484" location="marker=17/53.09152/8.93509" display="Rockwinkel 98"/>
    <hyperlink ref="A487" r:id="rId485" location="marker=17/53.08280/8.94908" display="Rockwinkel 56"/>
    <hyperlink ref="A488" r:id="rId486" location="marker=17/53.07836/8.94026" display="Rockwinkel 33"/>
    <hyperlink ref="A489" r:id="rId487" location="marker=17/53.08227/8.93611" display="Rockwinkel 23"/>
    <hyperlink ref="A490" r:id="rId488" location="marker=17/53.08047/8.93868" display="Rockwinkel 26"/>
    <hyperlink ref="A491" r:id="rId489" location="marker=17/53.07828/8.93522" display="Rockwinkel 30"/>
    <hyperlink ref="A492" r:id="rId490" location="marker=17/53.09172/8.93494" display="Rockwinkel 98"/>
    <hyperlink ref="A493" r:id="rId491" location="marker=17/53.07828/8.93522" display="Rockwinkel 30"/>
    <hyperlink ref="A494" r:id="rId492" location="marker=17/53.09161/8.92067" display="Rockwinkel 6d"/>
    <hyperlink ref="A495" r:id="rId493" location="marker=17/53.09179/8.92058" display="Rockwinkel 6d"/>
    <hyperlink ref="A496" r:id="rId494" location="marker=17/53.09917/8.92118" display="Rockwinkel 110b"/>
    <hyperlink ref="A497" r:id="rId495" location="marker=17/53.09179/8.92058" display="Rockwinkel 6d"/>
    <hyperlink ref="A498" r:id="rId496" location="marker=17/53.08388/8.94897" display="Rockwinkel 60d"/>
    <hyperlink ref="A499" r:id="rId497" location="marker=17/53.10648/8.90111" display="Oberneuland 1"/>
    <hyperlink ref="A500" r:id="rId498" location="marker=17/53.08670/8.93194" display="Rockwinkel 12a"/>
    <hyperlink ref="A501" r:id="rId499" location="marker=17/53.10055/8.90298" display="Rockwinkel 128"/>
    <hyperlink ref="A502" r:id="rId500" location="marker=17/53.08082/8.93624" display="Rockwinkel 25"/>
    <hyperlink ref="A503" r:id="rId501" location="marker=17/53.08082/8.93624" display="Rockwinkel 25"/>
    <hyperlink ref="A504" r:id="rId502" location="marker=17/53.08563/8.94172" display="Rockwinkel 80"/>
    <hyperlink ref="A505" r:id="rId503" location="marker=17/53.09976/8.92151" display="Oberneuland 22"/>
    <hyperlink ref="A506" r:id="rId504" location="marker=17/53.08937/8.94403" display="Oberneuland 62a"/>
    <hyperlink ref="A507" r:id="rId505" location="marker=17/53.09922/8.89991" display="Rockwinkel 149D"/>
    <hyperlink ref="A508" r:id="rId506" location="marker=17/53.08447/8.93982" display="Rockwinkel 82C"/>
    <hyperlink ref="A509" r:id="rId507" location="marker=17/53.08898/8.94338" display="Oberneuland 62"/>
    <hyperlink ref="A510" r:id="rId508" location="marker=17/53.10078/8.90401" display="Rockwinkel 127"/>
    <hyperlink ref="A511" r:id="rId509" location="marker=17/53.09888/8.92386" display="Oberneuland 27"/>
    <hyperlink ref="A512" r:id="rId510" location="marker=17/53.10098/8.90474" display="Rockwinkel 125a"/>
    <hyperlink ref="A513" r:id="rId511" location="marker=17/53.10098/8.90474" display="Rockwinkel 125a"/>
    <hyperlink ref="A514" r:id="rId512" location="marker=17/53.08144/8.94022" display="Rockwinkel 52a"/>
    <hyperlink ref="A515" r:id="rId513" location="marker=17/53.08144/8.94022" display="Rockwinkel 52a"/>
    <hyperlink ref="A516" r:id="rId514" location="marker=17/53.09848/8.90849" display="Rockwinkel 1a"/>
    <hyperlink ref="A517" r:id="rId515" location="marker=17/53.08343/8.94930" display="Rockwinkel 57b"/>
    <hyperlink ref="A518" r:id="rId516" location="marker=17/53.09068/8.93447" display="Rockwinkel 95"/>
    <hyperlink ref="A519" r:id="rId517" location="marker=17/53.09082/8.94612" display="Oberneuland 63"/>
    <hyperlink ref="A520" r:id="rId518" location="marker=17/53.09082/8.94612" display="Oberneuland 63"/>
    <hyperlink ref="A521" r:id="rId519" location="marker=17/53.10277/8.90964" display="Rockwinkel 118"/>
    <hyperlink ref="A523" r:id="rId520" location="marker=17/53.07942/8.94132" display="Rockwinkel 49"/>
    <hyperlink ref="A524" r:id="rId521" location="marker=17/53.07942/8.94132" display="Rockwinkel 49"/>
    <hyperlink ref="A525" r:id="rId522" location="marker=17/53.08492/8.93951" display="Rockwinkel 83"/>
    <hyperlink ref="A526" r:id="rId523" location="marker=17/53.08082/8.93624" display="Rockwinkel 25"/>
    <hyperlink ref="A527" r:id="rId524" location="marker=17/53.08433/8.93993" display="Rockwinkel 82B"/>
    <hyperlink ref="A528" r:id="rId525" location="marker=17/53.08433/8.93993" display="Rockwinkel 82B"/>
    <hyperlink ref="A529" r:id="rId526" location="marker=17/53.08433/8.93993" display="Rockwinkel 82B"/>
    <hyperlink ref="A530" r:id="rId527" location="marker=17/53.08333/8.94937" display="Rockwinkel 57a"/>
    <hyperlink ref="A531" r:id="rId528" location="marker=17/53.08300/8.94478" display="Rockwinkel 62"/>
    <hyperlink ref="A533" r:id="rId529" location="marker=17/53.08026/8.93983" display="Rockwinkel 27"/>
    <hyperlink ref="A534" r:id="rId530" location="marker=17/53.08650/8.93941" display="Rockwinkel 87b"/>
    <hyperlink ref="A535" r:id="rId531" location="marker=17/53.10086/8.90219" display="Rockwinkel 131"/>
    <hyperlink ref="A536" r:id="rId532" location="marker=17/53.09124/8.93713" display="Oberneuland 49"/>
    <hyperlink ref="A537" r:id="rId533" location="marker=17/53.10346/8.90134" display="Rockwinkel 135"/>
    <hyperlink ref="A538" r:id="rId534" location="marker=17/53.10250/8.91125" display="Rockwinkel 115"/>
    <hyperlink ref="A539" r:id="rId535" location="marker=17/53.09164/8.93569" display="Oberneuland 47d"/>
    <hyperlink ref="A540" r:id="rId536" location="marker=17/53.09164/8.93569" display="Oberneuland 47d"/>
    <hyperlink ref="A541" r:id="rId537" location="marker=17/53.09208/8.91863" display="Rockwinkel 6"/>
    <hyperlink ref="A542" r:id="rId538" location="marker=17/53.08561/8.92862" display="Rockwinkel 15"/>
    <hyperlink ref="A543" r:id="rId539" location="marker=17/53.08554/8.92866" display="Rockwinkel 15b"/>
    <hyperlink ref="A544" r:id="rId540" location="marker=17/53.10631/8.95612" display="Oberneuland 93"/>
    <hyperlink ref="A545" r:id="rId541" location="marker=17/53.07880/8.94038" display="Rockwinkel 32a"/>
    <hyperlink ref="A546" r:id="rId542" location="marker=17/53.08301/8.94614" display="Rockwinkel 61"/>
    <hyperlink ref="A547" r:id="rId543" location="marker=17/53.10548/8.91144" display="Oberneuland 12d"/>
    <hyperlink ref="A548" r:id="rId544" location="marker=17/53.08929/8.93628" display="Rockwinkel 91i"/>
    <hyperlink ref="A549" r:id="rId545" location="marker=17/53.08776/8.94666" display="Oberneuland 75"/>
    <hyperlink ref="A550" r:id="rId546" location="marker=17/53.08929/8.93628" display="Rockwinkel 91i"/>
    <hyperlink ref="A551" r:id="rId547" location="marker=17/53.08776/8.94666" display="Oberneuland 75"/>
    <hyperlink ref="A552" r:id="rId548" location="marker=17/53.08395/8.93664" display="Rockwinkel 21b"/>
    <hyperlink ref="A553" r:id="rId549" location="marker=17/53.09296/8.91767" display="Rockwinkel 5i"/>
    <hyperlink ref="A554" r:id="rId550" location="marker=17/53.08354/8.93419" display="Rockwinkel 20"/>
    <hyperlink ref="A555" r:id="rId551" location="marker=17/53.09924/8.92032" display="Rockwinkel 110a/c"/>
    <hyperlink ref="A556" r:id="rId552" location="marker=17/53.09039/8.93695" display="Rockwinkel 92"/>
    <hyperlink ref="A557" r:id="rId553" location="marker=17/53.09095/8.93746" display="Oberneuland 51"/>
    <hyperlink ref="A558" r:id="rId554" location="marker=17/53.07939/8.94026" display="Rockwinkel 31"/>
    <hyperlink ref="A559" r:id="rId555" location="marker=17/53.08987/8.94027" display="Oberneuland 55a"/>
    <hyperlink ref="A560" r:id="rId556" location="marker=17/53.08790/8.92979" display="Rockwinkel 11"/>
    <hyperlink ref="A561" r:id="rId557" location="marker=17/53.08648/8.94901" display="Oberneuland 73"/>
    <hyperlink ref="A562" r:id="rId558" location="marker=17/53.08790/8.92979" display="Rockwinkel 11"/>
    <hyperlink ref="A563" r:id="rId559" location="marker=17/53.09089/8.93679" display="Rockwinkel 93"/>
    <hyperlink ref="A564" r:id="rId560" location="marker=17/53.09718/8.91012" display="Rockwinkel 2"/>
    <hyperlink ref="A565" r:id="rId561" location="marker=17/53.08408/8.93160" display="Rockwinkel 17B"/>
    <hyperlink ref="A566" r:id="rId562" location="marker=17/53.09610/8.92957" display="Oberneuland 34"/>
    <hyperlink ref="A567" r:id="rId563" location="marker=17/53.10127/8.89796" display="Rockwinkel 140"/>
    <hyperlink ref="A568" r:id="rId564" location="marker=17/53.09677/8.95347" display="Oberneuland 90"/>
    <hyperlink ref="A569" r:id="rId565" location="marker=17/53.09672/8.92966" display="Oberneuland 32"/>
    <hyperlink ref="A570" r:id="rId566" location="marker=17/53.09922/8.89991" display="Rockwinkel 149D"/>
    <hyperlink ref="A571" r:id="rId567" location="marker=17/53.10524/8.90862" display="Oberneuland 9"/>
    <hyperlink ref="A572" r:id="rId568" location="marker=17/53.07807/8.94025" display="Rockwinkel 34"/>
    <hyperlink ref="A573" r:id="rId569" location="marker=17/53.10277/8.90964" display="Rockwinkel 118"/>
    <hyperlink ref="A574" r:id="rId570" location="marker=17/53.09588/8.92872" display="Rockwinkel 103"/>
    <hyperlink ref="A575" r:id="rId571" location="marker=17/53.09044/8.93407" display="Rockwinkel 95i"/>
    <hyperlink ref="A576" r:id="rId572" location="marker=17/53.096212/8.923485" display="Rockwinkel 107b"/>
    <hyperlink ref="A577" r:id="rId573" location="marker=17/53.096212/8.923485" display="Rockwinkel 107b"/>
    <hyperlink ref="A578" r:id="rId574" location="marker=17/53.12024/8.92465" display="Oberneuland 97"/>
    <hyperlink ref="A579" r:id="rId575" location="marker=17/53.09177/8.93642" display="Oberneuland 48"/>
    <hyperlink ref="A580" r:id="rId576" location="marker=17/53.10084/8.89778" display="Rockwinkel 141"/>
    <hyperlink ref="A581" r:id="rId577" location="marker=17/53.09650/8.94759" display="Oberneuland 87c"/>
    <hyperlink ref="A582" r:id="rId578" location="marker=17/53.08861/8.93300" display="Rockwinkel 96"/>
    <hyperlink ref="A583" r:id="rId579" location="marker=17/53.10210/8.92397" display="Oberneuland 21"/>
    <hyperlink ref="A584" r:id="rId580" location="marker=17/53.10210/8.92397" display="Oberneuland 21"/>
    <hyperlink ref="A585" r:id="rId581" location="marker=17/53.12032/8.92411" display="Oberneuland 98"/>
    <hyperlink ref="A586" r:id="rId582" location="marker=17/53.10119/8.90590" display="Rockwinkel 122"/>
    <hyperlink ref="A587" r:id="rId583" location="marker=17/53.10486/8.95595" display="Oberneuland 91"/>
    <hyperlink ref="A588" r:id="rId584" location="marker=17/53.08707/8.94244" display="Oberneuland 60"/>
    <hyperlink ref="A589" r:id="rId585" location="marker=17/53.08371/8.93731" display="Rockwinkel 82E"/>
    <hyperlink ref="A590" r:id="rId586" location="marker=17/53.09945/8.92151" display="Oberneuland 23"/>
    <hyperlink ref="A591" r:id="rId587" location="marker=17/53.09957/8.90140" display="Rockwinkel 148A"/>
    <hyperlink ref="A592" r:id="rId588" location="marker=17/53.09957/8.90140" display="Rockwinkel 148A"/>
    <hyperlink ref="A593" r:id="rId589" location="marker=17/53.08731/8.93967" display="Rockwinkel 88"/>
    <hyperlink ref="A594" r:id="rId590" location="marker=17/53.09083/8.93648" display="Rockwinkel 93A"/>
    <hyperlink ref="A595" r:id="rId591" location="marker=17/53.07704/8.93927" display="Rockwinkel 36a"/>
    <hyperlink ref="A596" r:id="rId592" location="marker=17/53.09297/8.91780" display="Rockwinkel 5h"/>
    <hyperlink ref="A597" r:id="rId593" location="marker=17/53.08817/8.93060" display="Rockwinkel 11d"/>
    <hyperlink ref="A598" r:id="rId594" location="marker=17/53.09569/8.89689" display="Rockwinkel am Achterdiek 28"/>
    <hyperlink ref="A599" r:id="rId595" location="marker=17/53.09177/8.93277" display="Rockwinkel 100A"/>
    <hyperlink ref="A600" r:id="rId596" location="marker=17/53.08066/8.94024" display="Rockwinkel 51a"/>
    <hyperlink ref="A601" r:id="rId597" location="marker=17/53.08220/8.94546" display="Rockwinkel 54"/>
    <hyperlink ref="A602" r:id="rId598" location="marker=17/53.08247/8.90750" display="Rockwinkel am Achterdiek 144"/>
    <hyperlink ref="A603" r:id="rId599" location="marker=17/53.09620/8.92921" display="Oberneuland 33"/>
    <hyperlink ref="A604" r:id="rId600" location="marker=17/53.07829/8.94095" display="Rockwinkel 46"/>
    <hyperlink ref="A605" r:id="rId601" location="marker=17/53.08489/8.93152" display="Rockwinkel 17a"/>
    <hyperlink ref="A606" r:id="rId602" location="marker=17/53.10239/8.89840" display="Rockwinkel 136"/>
    <hyperlink ref="A607" r:id="rId603" location="marker=17/53.10239/8.89840" display="Rockwinkel 136"/>
    <hyperlink ref="A608" r:id="rId604" location="marker=17/53.08407/8.94009" display="Rockwinkel 74e"/>
    <hyperlink ref="A609" r:id="rId605" location="marker=17/53.08447/8.94038" display="Rockwinkel 82D"/>
    <hyperlink ref="A610" r:id="rId606" location="marker=17/53.08861/8.93300" display="Rockwinkel 96"/>
    <hyperlink ref="A611" r:id="rId607" location="marker=17/53.06128/8.92194" display="Rockwinkel 41"/>
    <hyperlink ref="A612" r:id="rId608" location="marker=17/53.09484/8.91628" display="Rockwinkel 4a"/>
    <hyperlink ref="A613" r:id="rId609" location="marker=17/53.09957/8.90140" display="Rockwinkel 148A"/>
    <hyperlink ref="A614" r:id="rId610" location="marker=17/53.08670/8.93194" display="Rockwinkel 12a"/>
    <hyperlink ref="A615" r:id="rId611" location="marker=17/53.09936/8.90052" display="Rockwinkel 149f"/>
    <hyperlink ref="A616" r:id="rId612" location="marker=17/53.10325/8.910045" display="Oberneuland 13"/>
    <hyperlink ref="A617" r:id="rId613" location="marker=17/53.09501/8.93122" display="Oberneuland 35"/>
    <hyperlink ref="A618" r:id="rId614" location="marker=17/53.10391/8.90846" display="Oberneuland 10"/>
    <hyperlink ref="A619" r:id="rId615" location="marker=17/53.07721/8.94091" display="Rockwinkel 43"/>
    <hyperlink ref="A621" r:id="rId616" location="marker=17/53.08186/8.93993" display="Rockwinkel 69"/>
    <hyperlink ref="A622" r:id="rId617" location="marker=17/53.09473/8.93302" display="Oberneuland 38b"/>
    <hyperlink ref="A623" r:id="rId618" location="marker=17/53.09473/8.93302" display="Oberneuland 38b"/>
    <hyperlink ref="A624" r:id="rId619" location="marker=17/53.10256/8.94701" display="Oberneuland 40"/>
    <hyperlink ref="A625" r:id="rId620" location="marker=17/53.10117/8.90559" display="Rockwinkel 123"/>
    <hyperlink ref="A626" r:id="rId621" location="marker=17/53.09957/8.90140" display="Rockwinkel 148A"/>
    <hyperlink ref="A627" r:id="rId622" location="marker=17/53.08469/8.93971" display="Rockwinkel 82"/>
    <hyperlink ref="A628" r:id="rId623" location="marker=17/53.10127/8.89796" display="Rockwinkel 140"/>
    <hyperlink ref="A629" r:id="rId624" location="marker=17/53.09798/8.89919" display="Rockwinkel 145d"/>
    <hyperlink ref="A630" r:id="rId625" location="marker=17/53.07774/8.94234" display="Rockwinkel 42a"/>
    <hyperlink ref="A631" r:id="rId626" location="marker=17/53.09636/8.94776" display="Oberneuland 87a"/>
    <hyperlink ref="A632" r:id="rId627" location="marker=17/53.09068/8.93447" display="Rockwinkel 95"/>
    <hyperlink ref="A633" r:id="rId628" location="marker=17/53.08186/8.93993" display="Rockwinkel 69"/>
    <hyperlink ref="A634" r:id="rId629" location="marker=17/53.10156/8.90198" display="Rockwinkel 134B"/>
    <hyperlink ref="A635" r:id="rId630" location="marker=17/53.08596/8.93838" display="Rockwinkel 86"/>
    <hyperlink ref="A636" r:id="rId631" location="marker=17/53.09553/8.91144" display="Rockwinkel 3c"/>
    <hyperlink ref="A637" r:id="rId632" location="marker=17/53.08737/8.94390" display="Oberneuland 67b"/>
    <hyperlink ref="A638" r:id="rId633" location="marker=17/53.07717/8.93955" display="Rockwinkel 36"/>
    <hyperlink ref="A639" r:id="rId634" location="marker=17/53.10242/8.91005" display="Rockwinkel 116"/>
    <hyperlink ref="A640" r:id="rId635" location="marker=17/53.07721/8.94091" display="Rockwinkel 43"/>
    <hyperlink ref="A641" r:id="rId636" location="marker=17/53.10346/8.90134" display="Rockwinkel 135"/>
    <hyperlink ref="A642" r:id="rId637" location="marker=17/53.09652/8.91126" display="Rockwinkel 3d"/>
    <hyperlink ref="A643" r:id="rId638" location="marker=17/53.09118/8.93941" display="Oberneuland 53a"/>
    <hyperlink ref="A644" r:id="rId639" location="marker=17/53.09718/8.91012" display="Rockwinkel 2"/>
    <hyperlink ref="A645" r:id="rId640" location="marker=17/53.09980/8.90227" display="Rockwinkel 147"/>
    <hyperlink ref="A646" r:id="rId641" location="marker=17/53.08982/8.93563" display="Rockwinkel 92b"/>
    <hyperlink ref="A647" r:id="rId642" location="marker=17/53.09948/8.90092" display="Rockwinkel 148b"/>
    <hyperlink ref="A648" r:id="rId643" location="marker=17/53.08407/8.94009" display="Rockwinkel 74e"/>
    <hyperlink ref="A649" r:id="rId644" location="marker=17/53.08389/8.93728" display="Rockwinkel 82d"/>
    <hyperlink ref="A650" r:id="rId645" location="marker=17/53.08460/8.94909" display="Rockwinkel 60c"/>
    <hyperlink ref="A651" r:id="rId646" location="marker=17/53.09915/8.92248" display="Oberneuland 24"/>
    <hyperlink ref="A652" r:id="rId647" location="marker=17/53.08982/8.93563" display="Rockwinkel 92b"/>
    <hyperlink ref="A653" r:id="rId648" location="marker=17/53.10279/8.91156" display="Oberneuland 14"/>
    <hyperlink ref="A654" r:id="rId649" location="marker=17/53.09089/8.93679" display="Rockwinkel 93"/>
    <hyperlink ref="A655" r:id="rId650" location="marker=17/53.10009/8.91834" display="Rockwinkel 112"/>
    <hyperlink ref="A656" r:id="rId651" location="marker=17/53.08756/8.93876" display="Rockwinkel 89"/>
    <hyperlink ref="A657" r:id="rId652" location="marker=17/53.09110/8.92162" display="Rockwinkel 7"/>
    <hyperlink ref="A658" r:id="rId653" location="marker=17/53.09161/8.92067" display="Rockwinkel 6d"/>
    <hyperlink ref="A659" r:id="rId654" location="marker=17/53.09613/8.92595" display="Rockwinkel 105"/>
    <hyperlink ref="A660" r:id="rId655" location="marker=17/53.10346/8.90134" display="Rockwinkel 135"/>
    <hyperlink ref="A661" r:id="rId656" location="marker=17/53.09850/8.89717" display="Rockwinkel 143"/>
    <hyperlink ref="A662" r:id="rId657" location="marker=17/53.10648/8.90111" display="Oberneuland 1"/>
    <hyperlink ref="A663" r:id="rId658" location="marker=17/53.10648/8.90111" display="Oberneuland 1"/>
    <hyperlink ref="A664" r:id="rId659" location="marker=17/53.08469/8.93680" display="Rockwinkel 85c"/>
    <hyperlink ref="A665" r:id="rId660" location="marker=17/53.08756/8.93876" display="Rockwinkel 89"/>
    <hyperlink ref="B666" r:id="rId661" location="marker=17/53.08799/8.93821" display="Mühlenfeldstraße 32"/>
    <hyperlink ref="B667" r:id="rId662" location="marker=17/53.08799/8.93821" display="Mühlenfeldstraße 32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  <drawing r:id="rId663"/>
  <legacyDrawing r:id="rId66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3:B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6.29"/>
    <col collapsed="false" customWidth="true" hidden="false" outlineLevel="0" max="2" min="2" style="0" width="24.44"/>
  </cols>
  <sheetData>
    <row r="3" customFormat="false" ht="12.8" hidden="false" customHeight="false" outlineLevel="0" collapsed="false">
      <c r="A3" s="12" t="s">
        <v>2834</v>
      </c>
    </row>
    <row r="5" customFormat="false" ht="12.8" hidden="false" customHeight="false" outlineLevel="0" collapsed="false">
      <c r="B5" s="15" t="s">
        <v>2835</v>
      </c>
    </row>
    <row r="6" customFormat="false" ht="12.8" hidden="false" customHeight="false" outlineLevel="0" collapsed="false">
      <c r="B6" s="15" t="s">
        <v>2836</v>
      </c>
    </row>
    <row r="7" customFormat="false" ht="12.8" hidden="false" customHeight="false" outlineLevel="0" collapsed="false">
      <c r="B7" s="15" t="s">
        <v>2837</v>
      </c>
    </row>
    <row r="8" customFormat="false" ht="12.8" hidden="false" customHeight="false" outlineLevel="0" collapsed="false">
      <c r="B8" s="19" t="s">
        <v>2838</v>
      </c>
    </row>
    <row r="9" customFormat="false" ht="12.8" hidden="false" customHeight="false" outlineLevel="0" collapsed="false">
      <c r="B9" s="19" t="s">
        <v>2839</v>
      </c>
    </row>
    <row r="12" customFormat="false" ht="12.8" hidden="false" customHeight="false" outlineLevel="0" collapsed="false">
      <c r="B12" s="12" t="s">
        <v>2840</v>
      </c>
    </row>
    <row r="13" customFormat="false" ht="12.8" hidden="false" customHeight="false" outlineLevel="0" collapsed="false">
      <c r="B13" s="15" t="s">
        <v>2841</v>
      </c>
    </row>
    <row r="14" customFormat="false" ht="12.8" hidden="false" customHeight="false" outlineLevel="0" collapsed="false">
      <c r="B14" s="15" t="s">
        <v>2842</v>
      </c>
    </row>
    <row r="15" customFormat="false" ht="12.8" hidden="false" customHeight="false" outlineLevel="0" collapsed="false">
      <c r="B15" s="15" t="s">
        <v>2843</v>
      </c>
    </row>
    <row r="16" customFormat="false" ht="12.8" hidden="false" customHeight="false" outlineLevel="0" collapsed="false">
      <c r="B16" s="15" t="s">
        <v>2844</v>
      </c>
    </row>
    <row r="17" customFormat="false" ht="12.8" hidden="false" customHeight="false" outlineLevel="0" collapsed="false">
      <c r="B17" s="15" t="s">
        <v>2845</v>
      </c>
    </row>
    <row r="18" customFormat="false" ht="12.8" hidden="false" customHeight="false" outlineLevel="0" collapsed="false">
      <c r="B18" s="15" t="s">
        <v>2846</v>
      </c>
    </row>
    <row r="19" customFormat="false" ht="12.8" hidden="false" customHeight="false" outlineLevel="0" collapsed="false">
      <c r="B19" s="15" t="s">
        <v>2847</v>
      </c>
    </row>
  </sheetData>
  <hyperlinks>
    <hyperlink ref="B5" r:id="rId1" display="Übersicht aller Adressbücher"/>
    <hyperlink ref="B6" r:id="rId2" display="Oberneuland 1908"/>
    <hyperlink ref="B7" r:id="rId3" display="Rockwinkel 1908"/>
    <hyperlink ref="B8" r:id="rId4" display="Oberneuland 1909"/>
    <hyperlink ref="B9" r:id="rId5" display="Oberneuland 1910"/>
    <hyperlink ref="B13" r:id="rId6" display="Geoportal Bremen"/>
    <hyperlink ref="B14" r:id="rId7" display="Geoportal Bremen amtliche Karte"/>
    <hyperlink ref="B15" r:id="rId8" display="Liegenschaftskarte online"/>
    <hyperlink ref="B16" r:id="rId9" display="Denkmalsdatenbank"/>
    <hyperlink ref="B17" r:id="rId10" display="Denkmalkarte Bremen"/>
    <hyperlink ref="B18" r:id="rId11" display="Bauleitplan Bremen"/>
    <hyperlink ref="B19" r:id="rId12" display="Geobasis Niedersachsen"/>
  </hyperlinks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2:J1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78125" defaultRowHeight="12.8" zeroHeight="false" outlineLevelRow="0" outlineLevelCol="0"/>
  <cols>
    <col collapsed="false" customWidth="true" hidden="false" outlineLevel="0" max="2" min="2" style="0" width="23.98"/>
    <col collapsed="false" customWidth="true" hidden="false" outlineLevel="0" max="3" min="3" style="0" width="4.57"/>
    <col collapsed="false" customWidth="true" hidden="false" outlineLevel="0" max="4" min="4" style="0" width="11.24"/>
    <col collapsed="false" customWidth="true" hidden="false" outlineLevel="0" max="5" min="5" style="0" width="7.07"/>
    <col collapsed="false" customWidth="true" hidden="false" outlineLevel="0" max="6" min="6" style="0" width="8.6"/>
    <col collapsed="false" customWidth="true" hidden="false" outlineLevel="0" max="7" min="7" style="0" width="18.93"/>
    <col collapsed="false" customWidth="true" hidden="false" outlineLevel="0" max="8" min="8" style="0" width="4.57"/>
    <col collapsed="false" customWidth="true" hidden="false" outlineLevel="0" max="9" min="9" style="0" width="11.26"/>
    <col collapsed="false" customWidth="true" hidden="false" outlineLevel="0" max="10" min="10" style="0" width="7.07"/>
  </cols>
  <sheetData>
    <row r="2" customFormat="false" ht="12.8" hidden="false" customHeight="false" outlineLevel="0" collapsed="false">
      <c r="B2" s="20" t="s">
        <v>2848</v>
      </c>
      <c r="C2" s="21" t="n">
        <f aca="false">COUNTA('Numerisch 1908'!$D$2:$D$598)-17</f>
        <v>580</v>
      </c>
      <c r="D2" s="22" t="s">
        <v>2849</v>
      </c>
      <c r="E2" s="22" t="n">
        <f aca="false" t="array" ref="E2:E2">SUM(1/COUNTIF('Numerisch 1908'!$D$2:$D$598,'Numerisch 1908'!$D$2:$D$598))</f>
        <v>443</v>
      </c>
      <c r="F2" s="9" t="s">
        <v>2850</v>
      </c>
      <c r="G2" s="20" t="s">
        <v>2851</v>
      </c>
      <c r="H2" s="22" t="n">
        <f aca="false" t="array" ref="H2:H2">SUM(1/COUNTIF('Numerisch 1908'!$G$2:$G$598,'Numerisch 1908'!$G$2:$G$598))</f>
        <v>292</v>
      </c>
      <c r="I2" s="9" t="s">
        <v>2852</v>
      </c>
    </row>
    <row r="3" customFormat="false" ht="12.8" hidden="false" customHeight="false" outlineLevel="0" collapsed="false">
      <c r="B3" s="20" t="s">
        <v>2853</v>
      </c>
      <c r="C3" s="22" t="n">
        <f aca="false">COUNTA('Numerisch 1909'!$A$2:$A$667)</f>
        <v>655</v>
      </c>
      <c r="D3" s="22" t="s">
        <v>2849</v>
      </c>
      <c r="E3" s="22" t="n">
        <f aca="false" t="array" ref="E3:E3">SUM(1/COUNTIF('Numerisch 1909'!$B$2:$B$667,'Numerisch 1909'!$B$2:$B$667))</f>
        <v>453</v>
      </c>
      <c r="F3" s="9" t="s">
        <v>2850</v>
      </c>
      <c r="G3" s="20" t="s">
        <v>2851</v>
      </c>
      <c r="H3" s="22" t="n">
        <f aca="false" t="array" ref="H3:H3">SUM(1/COUNTIF('Numerisch 1909'!$E$2:$E$667,'Numerisch 1909'!$E$2:$E$667))</f>
        <v>336</v>
      </c>
      <c r="I3" s="9" t="s">
        <v>2852</v>
      </c>
    </row>
    <row r="6" s="9" customFormat="true" ht="12.8" hidden="false" customHeight="false" outlineLevel="0" collapsed="false">
      <c r="B6" s="20" t="s">
        <v>2854</v>
      </c>
      <c r="C6" s="21" t="n">
        <f aca="false">COUNTA($B$9:$B$151)</f>
        <v>84</v>
      </c>
      <c r="D6" s="9" t="s">
        <v>2855</v>
      </c>
      <c r="G6" s="20" t="s">
        <v>2856</v>
      </c>
      <c r="H6" s="21" t="n">
        <f aca="false">COUNTA($G$9:$G$151)</f>
        <v>123</v>
      </c>
      <c r="I6" s="9" t="s">
        <v>2855</v>
      </c>
    </row>
    <row r="7" s="9" customFormat="true" ht="12.8" hidden="false" customHeight="false" outlineLevel="0" collapsed="false">
      <c r="B7" s="20"/>
      <c r="C7" s="21"/>
      <c r="G7" s="20"/>
      <c r="H7" s="21"/>
    </row>
    <row r="8" s="16" customFormat="true" ht="12.8" hidden="false" customHeight="false" outlineLevel="0" collapsed="false">
      <c r="B8" s="16" t="s">
        <v>2854</v>
      </c>
      <c r="G8" s="16" t="s">
        <v>2856</v>
      </c>
    </row>
    <row r="9" customFormat="false" ht="12.8" hidden="false" customHeight="false" outlineLevel="0" collapsed="false">
      <c r="B9" s="9" t="s">
        <v>94</v>
      </c>
      <c r="C9" s="0" t="n">
        <v>141</v>
      </c>
      <c r="E9" s="23" t="n">
        <f aca="false">C9/SUM(C$9:C$92)</f>
        <v>0.296842105263158</v>
      </c>
      <c r="G9" s="9" t="s">
        <v>94</v>
      </c>
      <c r="H9" s="0" t="n">
        <v>123</v>
      </c>
      <c r="J9" s="23" t="n">
        <f aca="false">H9/SUM(H$9:H$131)</f>
        <v>0.223636363636364</v>
      </c>
    </row>
    <row r="10" customFormat="false" ht="12.8" hidden="false" customHeight="false" outlineLevel="0" collapsed="false">
      <c r="B10" s="9" t="s">
        <v>164</v>
      </c>
      <c r="C10" s="0" t="n">
        <v>100</v>
      </c>
      <c r="E10" s="23" t="n">
        <f aca="false">C10/SUM(C$9:C$92)</f>
        <v>0.210526315789474</v>
      </c>
      <c r="G10" s="9" t="s">
        <v>164</v>
      </c>
      <c r="H10" s="0" t="n">
        <v>111</v>
      </c>
      <c r="J10" s="23" t="n">
        <f aca="false">H10/SUM(H$9:H$131)</f>
        <v>0.201818181818182</v>
      </c>
    </row>
    <row r="11" customFormat="false" ht="12.8" hidden="false" customHeight="false" outlineLevel="0" collapsed="false">
      <c r="B11" s="9" t="s">
        <v>183</v>
      </c>
      <c r="C11" s="0" t="n">
        <v>21</v>
      </c>
      <c r="E11" s="23" t="n">
        <f aca="false">C11/SUM(C$9:C$92)</f>
        <v>0.0442105263157895</v>
      </c>
      <c r="G11" s="9" t="s">
        <v>236</v>
      </c>
      <c r="H11" s="0" t="n">
        <v>22</v>
      </c>
      <c r="J11" s="23" t="n">
        <f aca="false">H11/SUM(H$9:H$131)</f>
        <v>0.04</v>
      </c>
    </row>
    <row r="12" customFormat="false" ht="12.8" hidden="false" customHeight="false" outlineLevel="0" collapsed="false">
      <c r="B12" s="9" t="s">
        <v>727</v>
      </c>
      <c r="C12" s="0" t="n">
        <v>21</v>
      </c>
      <c r="E12" s="23" t="n">
        <f aca="false">C12/SUM(C$9:C$92)</f>
        <v>0.0442105263157895</v>
      </c>
      <c r="G12" s="9" t="s">
        <v>727</v>
      </c>
      <c r="H12" s="0" t="n">
        <v>20</v>
      </c>
      <c r="J12" s="23" t="n">
        <f aca="false">H12/SUM(H$9:H$131)</f>
        <v>0.0363636363636364</v>
      </c>
    </row>
    <row r="13" customFormat="false" ht="12.8" hidden="false" customHeight="false" outlineLevel="0" collapsed="false">
      <c r="B13" s="9" t="s">
        <v>236</v>
      </c>
      <c r="C13" s="0" t="n">
        <v>17</v>
      </c>
      <c r="E13" s="23" t="n">
        <f aca="false">C13/SUM(C$9:C$92)</f>
        <v>0.0357894736842105</v>
      </c>
      <c r="G13" s="9" t="s">
        <v>137</v>
      </c>
      <c r="H13" s="0" t="n">
        <v>17</v>
      </c>
      <c r="J13" s="23" t="n">
        <f aca="false">H13/SUM(H$9:H$131)</f>
        <v>0.0309090909090909</v>
      </c>
    </row>
    <row r="14" customFormat="false" ht="12.8" hidden="false" customHeight="false" outlineLevel="0" collapsed="false">
      <c r="B14" s="9" t="s">
        <v>137</v>
      </c>
      <c r="C14" s="0" t="n">
        <v>14</v>
      </c>
      <c r="E14" s="23" t="n">
        <f aca="false">C14/SUM(C$9:C$92)</f>
        <v>0.0294736842105263</v>
      </c>
      <c r="G14" s="9" t="s">
        <v>183</v>
      </c>
      <c r="H14" s="0" t="n">
        <v>16</v>
      </c>
      <c r="J14" s="23" t="n">
        <f aca="false">H14/SUM(H$9:H$131)</f>
        <v>0.0290909090909091</v>
      </c>
    </row>
    <row r="15" customFormat="false" ht="12.8" hidden="false" customHeight="false" outlineLevel="0" collapsed="false">
      <c r="B15" s="9" t="s">
        <v>217</v>
      </c>
      <c r="C15" s="0" t="n">
        <v>13</v>
      </c>
      <c r="E15" s="23" t="n">
        <f aca="false">C15/SUM(C$9:C$92)</f>
        <v>0.0273684210526316</v>
      </c>
      <c r="G15" s="9" t="s">
        <v>835</v>
      </c>
      <c r="H15" s="0" t="n">
        <v>13</v>
      </c>
      <c r="J15" s="23" t="n">
        <f aca="false">H15/SUM(H$9:H$131)</f>
        <v>0.0236363636363636</v>
      </c>
    </row>
    <row r="16" customFormat="false" ht="12.8" hidden="false" customHeight="false" outlineLevel="0" collapsed="false">
      <c r="B16" s="9" t="s">
        <v>124</v>
      </c>
      <c r="C16" s="0" t="n">
        <v>11</v>
      </c>
      <c r="E16" s="23" t="n">
        <f aca="false">C16/SUM(C$9:C$92)</f>
        <v>0.0231578947368421</v>
      </c>
      <c r="G16" s="9" t="s">
        <v>2627</v>
      </c>
      <c r="H16" s="0" t="n">
        <v>11</v>
      </c>
      <c r="J16" s="23" t="n">
        <f aca="false">H16/SUM(H$9:H$131)</f>
        <v>0.02</v>
      </c>
    </row>
    <row r="17" customFormat="false" ht="12.8" hidden="false" customHeight="false" outlineLevel="0" collapsed="false">
      <c r="B17" s="9" t="s">
        <v>835</v>
      </c>
      <c r="C17" s="0" t="n">
        <v>10</v>
      </c>
      <c r="E17" s="23" t="n">
        <f aca="false">C17/SUM(C$9:C$92)</f>
        <v>0.0210526315789474</v>
      </c>
      <c r="G17" s="9" t="s">
        <v>257</v>
      </c>
      <c r="H17" s="0" t="n">
        <v>10</v>
      </c>
      <c r="J17" s="23" t="n">
        <f aca="false">H17/SUM(H$9:H$131)</f>
        <v>0.0181818181818182</v>
      </c>
    </row>
    <row r="18" customFormat="false" ht="12.8" hidden="false" customHeight="false" outlineLevel="0" collapsed="false">
      <c r="B18" s="9" t="s">
        <v>257</v>
      </c>
      <c r="C18" s="0" t="n">
        <v>6</v>
      </c>
      <c r="E18" s="23" t="n">
        <f aca="false">C18/SUM(C$9:C$92)</f>
        <v>0.0126315789473684</v>
      </c>
      <c r="G18" s="9" t="s">
        <v>1103</v>
      </c>
      <c r="H18" s="0" t="n">
        <v>9</v>
      </c>
      <c r="J18" s="23" t="n">
        <f aca="false">H18/SUM(H$9:H$131)</f>
        <v>0.0163636363636364</v>
      </c>
    </row>
    <row r="19" customFormat="false" ht="12.8" hidden="false" customHeight="false" outlineLevel="0" collapsed="false">
      <c r="B19" s="9" t="s">
        <v>310</v>
      </c>
      <c r="C19" s="0" t="n">
        <v>6</v>
      </c>
      <c r="E19" s="23" t="n">
        <f aca="false">C19/SUM(C$9:C$92)</f>
        <v>0.0126315789473684</v>
      </c>
      <c r="G19" s="9" t="s">
        <v>217</v>
      </c>
      <c r="H19" s="0" t="n">
        <v>9</v>
      </c>
      <c r="J19" s="23" t="n">
        <f aca="false">H19/SUM(H$9:H$131)</f>
        <v>0.0163636363636364</v>
      </c>
    </row>
    <row r="20" customFormat="false" ht="12.8" hidden="false" customHeight="false" outlineLevel="0" collapsed="false">
      <c r="B20" s="9" t="s">
        <v>250</v>
      </c>
      <c r="C20" s="0" t="n">
        <v>5</v>
      </c>
      <c r="E20" s="23" t="n">
        <f aca="false">C20/SUM(C$9:C$92)</f>
        <v>0.0105263157894737</v>
      </c>
      <c r="G20" s="9" t="s">
        <v>2688</v>
      </c>
      <c r="H20" s="0" t="n">
        <v>7</v>
      </c>
      <c r="J20" s="23" t="n">
        <f aca="false">H20/SUM(H$9:H$131)</f>
        <v>0.0127272727272727</v>
      </c>
    </row>
    <row r="21" customFormat="false" ht="12.8" hidden="false" customHeight="false" outlineLevel="0" collapsed="false">
      <c r="B21" s="9" t="s">
        <v>243</v>
      </c>
      <c r="C21" s="0" t="n">
        <v>5</v>
      </c>
      <c r="E21" s="23" t="n">
        <f aca="false">C21/SUM(C$9:C$92)</f>
        <v>0.0105263157894737</v>
      </c>
      <c r="G21" s="9" t="s">
        <v>2586</v>
      </c>
      <c r="H21" s="0" t="n">
        <v>6</v>
      </c>
      <c r="J21" s="23" t="n">
        <f aca="false">H21/SUM(H$9:H$131)</f>
        <v>0.0109090909090909</v>
      </c>
    </row>
    <row r="22" customFormat="false" ht="12.8" hidden="false" customHeight="false" outlineLevel="0" collapsed="false">
      <c r="B22" s="9" t="s">
        <v>1103</v>
      </c>
      <c r="C22" s="0" t="n">
        <v>4</v>
      </c>
      <c r="E22" s="23" t="n">
        <f aca="false">C22/SUM(C$9:C$92)</f>
        <v>0.00842105263157895</v>
      </c>
      <c r="G22" s="9" t="s">
        <v>124</v>
      </c>
      <c r="H22" s="0" t="n">
        <v>6</v>
      </c>
      <c r="J22" s="23" t="n">
        <f aca="false">H22/SUM(H$9:H$131)</f>
        <v>0.0109090909090909</v>
      </c>
    </row>
    <row r="23" customFormat="false" ht="12.8" hidden="false" customHeight="false" outlineLevel="0" collapsed="false">
      <c r="B23" s="9" t="s">
        <v>912</v>
      </c>
      <c r="C23" s="0" t="n">
        <v>4</v>
      </c>
      <c r="E23" s="23" t="n">
        <f aca="false">C23/SUM(C$9:C$92)</f>
        <v>0.00842105263157895</v>
      </c>
      <c r="G23" s="9" t="s">
        <v>1776</v>
      </c>
      <c r="H23" s="0" t="n">
        <v>5</v>
      </c>
      <c r="J23" s="23" t="n">
        <f aca="false">H23/SUM(H$9:H$131)</f>
        <v>0.00909090909090909</v>
      </c>
    </row>
    <row r="24" customFormat="false" ht="12.8" hidden="false" customHeight="false" outlineLevel="0" collapsed="false">
      <c r="B24" s="9" t="s">
        <v>361</v>
      </c>
      <c r="C24" s="0" t="n">
        <v>4</v>
      </c>
      <c r="E24" s="23" t="n">
        <f aca="false">C24/SUM(C$9:C$92)</f>
        <v>0.00842105263157895</v>
      </c>
      <c r="G24" s="9" t="s">
        <v>2621</v>
      </c>
      <c r="H24" s="0" t="n">
        <v>5</v>
      </c>
      <c r="J24" s="23" t="n">
        <f aca="false">H24/SUM(H$9:H$131)</f>
        <v>0.00909090909090909</v>
      </c>
    </row>
    <row r="25" customFormat="false" ht="12.8" hidden="false" customHeight="false" outlineLevel="0" collapsed="false">
      <c r="B25" s="9" t="s">
        <v>337</v>
      </c>
      <c r="C25" s="0" t="n">
        <v>4</v>
      </c>
      <c r="E25" s="23" t="n">
        <f aca="false">C25/SUM(C$9:C$92)</f>
        <v>0.00842105263157895</v>
      </c>
      <c r="G25" s="9" t="s">
        <v>647</v>
      </c>
      <c r="H25" s="0" t="n">
        <v>5</v>
      </c>
      <c r="J25" s="23" t="n">
        <f aca="false">H25/SUM(H$9:H$131)</f>
        <v>0.00909090909090909</v>
      </c>
    </row>
    <row r="26" customFormat="false" ht="12.8" hidden="false" customHeight="false" outlineLevel="0" collapsed="false">
      <c r="B26" s="9" t="s">
        <v>532</v>
      </c>
      <c r="C26" s="0" t="n">
        <v>4</v>
      </c>
      <c r="E26" s="23" t="n">
        <f aca="false">C26/SUM(C$9:C$92)</f>
        <v>0.00842105263157895</v>
      </c>
      <c r="G26" s="9" t="s">
        <v>337</v>
      </c>
      <c r="H26" s="0" t="n">
        <v>5</v>
      </c>
      <c r="J26" s="23" t="n">
        <f aca="false">H26/SUM(H$9:H$131)</f>
        <v>0.00909090909090909</v>
      </c>
    </row>
    <row r="27" customFormat="false" ht="12.8" hidden="false" customHeight="false" outlineLevel="0" collapsed="false">
      <c r="B27" s="9" t="s">
        <v>546</v>
      </c>
      <c r="C27" s="0" t="n">
        <v>3</v>
      </c>
      <c r="E27" s="23" t="n">
        <f aca="false">C27/SUM(C$9:C$92)</f>
        <v>0.00631578947368421</v>
      </c>
      <c r="G27" s="9" t="s">
        <v>2617</v>
      </c>
      <c r="H27" s="0" t="n">
        <v>4</v>
      </c>
      <c r="J27" s="23" t="n">
        <f aca="false">H27/SUM(H$9:H$131)</f>
        <v>0.00727272727272727</v>
      </c>
    </row>
    <row r="28" customFormat="false" ht="12.8" hidden="false" customHeight="false" outlineLevel="0" collapsed="false">
      <c r="B28" s="9" t="s">
        <v>647</v>
      </c>
      <c r="C28" s="0" t="n">
        <v>3</v>
      </c>
      <c r="E28" s="23" t="n">
        <f aca="false">C28/SUM(C$9:C$92)</f>
        <v>0.00631578947368421</v>
      </c>
      <c r="G28" s="9" t="s">
        <v>361</v>
      </c>
      <c r="H28" s="0" t="n">
        <v>4</v>
      </c>
      <c r="J28" s="23" t="n">
        <f aca="false">H28/SUM(H$9:H$131)</f>
        <v>0.00727272727272727</v>
      </c>
    </row>
    <row r="29" customFormat="false" ht="12.8" hidden="false" customHeight="false" outlineLevel="0" collapsed="false">
      <c r="B29" s="9" t="s">
        <v>734</v>
      </c>
      <c r="C29" s="0" t="n">
        <v>3</v>
      </c>
      <c r="E29" s="23" t="n">
        <f aca="false">C29/SUM(C$9:C$92)</f>
        <v>0.00631578947368421</v>
      </c>
      <c r="G29" s="9" t="s">
        <v>532</v>
      </c>
      <c r="H29" s="0" t="n">
        <v>4</v>
      </c>
      <c r="J29" s="23" t="n">
        <f aca="false">H29/SUM(H$9:H$131)</f>
        <v>0.00727272727272727</v>
      </c>
    </row>
    <row r="30" customFormat="false" ht="12.8" hidden="false" customHeight="false" outlineLevel="0" collapsed="false">
      <c r="B30" s="9" t="s">
        <v>850</v>
      </c>
      <c r="C30" s="0" t="n">
        <v>3</v>
      </c>
      <c r="E30" s="23" t="n">
        <f aca="false">C30/SUM(C$9:C$92)</f>
        <v>0.00631578947368421</v>
      </c>
      <c r="G30" s="9" t="s">
        <v>2732</v>
      </c>
      <c r="H30" s="0" t="n">
        <v>3</v>
      </c>
      <c r="J30" s="23" t="n">
        <f aca="false">H30/SUM(H$9:H$131)</f>
        <v>0.00545454545454546</v>
      </c>
    </row>
    <row r="31" customFormat="false" ht="12.8" hidden="false" customHeight="false" outlineLevel="0" collapsed="false">
      <c r="B31" s="9" t="s">
        <v>1506</v>
      </c>
      <c r="C31" s="0" t="n">
        <v>2</v>
      </c>
      <c r="E31" s="23" t="n">
        <f aca="false">C31/SUM(C$9:C$92)</f>
        <v>0.00421052631578947</v>
      </c>
      <c r="G31" s="9" t="s">
        <v>2580</v>
      </c>
      <c r="H31" s="0" t="n">
        <v>3</v>
      </c>
      <c r="J31" s="23" t="n">
        <f aca="false">H31/SUM(H$9:H$131)</f>
        <v>0.00545454545454546</v>
      </c>
    </row>
    <row r="32" customFormat="false" ht="12.8" hidden="false" customHeight="false" outlineLevel="0" collapsed="false">
      <c r="B32" s="9" t="s">
        <v>791</v>
      </c>
      <c r="C32" s="0" t="n">
        <v>2</v>
      </c>
      <c r="E32" s="23" t="n">
        <f aca="false">C32/SUM(C$9:C$92)</f>
        <v>0.00421052631578947</v>
      </c>
      <c r="G32" s="9" t="s">
        <v>912</v>
      </c>
      <c r="H32" s="0" t="n">
        <v>3</v>
      </c>
      <c r="J32" s="23" t="n">
        <f aca="false">H32/SUM(H$9:H$131)</f>
        <v>0.00545454545454546</v>
      </c>
    </row>
    <row r="33" customFormat="false" ht="12.8" hidden="false" customHeight="false" outlineLevel="0" collapsed="false">
      <c r="B33" s="9" t="s">
        <v>1898</v>
      </c>
      <c r="C33" s="0" t="n">
        <v>2</v>
      </c>
      <c r="E33" s="23" t="n">
        <f aca="false">C33/SUM(C$9:C$92)</f>
        <v>0.00421052631578947</v>
      </c>
      <c r="G33" s="9" t="s">
        <v>162</v>
      </c>
      <c r="H33" s="0" t="n">
        <v>3</v>
      </c>
      <c r="J33" s="23" t="n">
        <f aca="false">H33/SUM(H$9:H$131)</f>
        <v>0.00545454545454546</v>
      </c>
    </row>
    <row r="34" customFormat="false" ht="12.8" hidden="false" customHeight="false" outlineLevel="0" collapsed="false">
      <c r="B34" s="9" t="s">
        <v>1605</v>
      </c>
      <c r="C34" s="0" t="n">
        <v>2</v>
      </c>
      <c r="E34" s="23" t="n">
        <f aca="false">C34/SUM(C$9:C$92)</f>
        <v>0.00421052631578947</v>
      </c>
      <c r="G34" s="9" t="s">
        <v>310</v>
      </c>
      <c r="H34" s="0" t="n">
        <v>3</v>
      </c>
      <c r="J34" s="23" t="n">
        <f aca="false">H34/SUM(H$9:H$131)</f>
        <v>0.00545454545454546</v>
      </c>
    </row>
    <row r="35" customFormat="false" ht="12.8" hidden="false" customHeight="false" outlineLevel="0" collapsed="false">
      <c r="B35" s="9" t="s">
        <v>1031</v>
      </c>
      <c r="C35" s="0" t="n">
        <v>2</v>
      </c>
      <c r="E35" s="23" t="n">
        <f aca="false">C35/SUM(C$9:C$92)</f>
        <v>0.00421052631578947</v>
      </c>
      <c r="G35" s="9" t="s">
        <v>658</v>
      </c>
      <c r="H35" s="0" t="n">
        <v>3</v>
      </c>
      <c r="J35" s="23" t="n">
        <f aca="false">H35/SUM(H$9:H$131)</f>
        <v>0.00545454545454546</v>
      </c>
    </row>
    <row r="36" customFormat="false" ht="12.8" hidden="false" customHeight="false" outlineLevel="0" collapsed="false">
      <c r="B36" s="9" t="s">
        <v>1840</v>
      </c>
      <c r="C36" s="0" t="n">
        <v>2</v>
      </c>
      <c r="E36" s="23" t="n">
        <f aca="false">C36/SUM(C$9:C$92)</f>
        <v>0.00421052631578947</v>
      </c>
      <c r="G36" s="9" t="s">
        <v>2619</v>
      </c>
      <c r="H36" s="0" t="n">
        <v>3</v>
      </c>
      <c r="J36" s="23" t="n">
        <f aca="false">H36/SUM(H$9:H$131)</f>
        <v>0.00545454545454546</v>
      </c>
    </row>
    <row r="37" customFormat="false" ht="12.8" hidden="false" customHeight="false" outlineLevel="0" collapsed="false">
      <c r="B37" s="9" t="s">
        <v>1303</v>
      </c>
      <c r="C37" s="0" t="n">
        <v>2</v>
      </c>
      <c r="E37" s="23" t="n">
        <f aca="false">C37/SUM(C$9:C$92)</f>
        <v>0.00421052631578947</v>
      </c>
      <c r="G37" s="9" t="s">
        <v>1075</v>
      </c>
      <c r="H37" s="0" t="n">
        <v>3</v>
      </c>
      <c r="J37" s="23" t="n">
        <f aca="false">H37/SUM(H$9:H$131)</f>
        <v>0.00545454545454546</v>
      </c>
    </row>
    <row r="38" customFormat="false" ht="12.8" hidden="false" customHeight="false" outlineLevel="0" collapsed="false">
      <c r="B38" s="9" t="s">
        <v>658</v>
      </c>
      <c r="C38" s="0" t="n">
        <v>2</v>
      </c>
      <c r="E38" s="23" t="n">
        <f aca="false">C38/SUM(C$9:C$92)</f>
        <v>0.00421052631578947</v>
      </c>
      <c r="G38" s="9" t="s">
        <v>850</v>
      </c>
      <c r="H38" s="0" t="n">
        <v>3</v>
      </c>
      <c r="J38" s="23" t="n">
        <f aca="false">H38/SUM(H$9:H$131)</f>
        <v>0.00545454545454546</v>
      </c>
    </row>
    <row r="39" customFormat="false" ht="12.8" hidden="false" customHeight="false" outlineLevel="0" collapsed="false">
      <c r="B39" s="9" t="s">
        <v>1342</v>
      </c>
      <c r="C39" s="0" t="n">
        <v>2</v>
      </c>
      <c r="E39" s="23" t="n">
        <f aca="false">C39/SUM(C$9:C$92)</f>
        <v>0.00421052631578947</v>
      </c>
      <c r="G39" s="9" t="s">
        <v>2519</v>
      </c>
      <c r="H39" s="0" t="n">
        <v>2</v>
      </c>
      <c r="J39" s="23" t="n">
        <f aca="false">H39/SUM(H$9:H$131)</f>
        <v>0.00363636363636364</v>
      </c>
    </row>
    <row r="40" customFormat="false" ht="12.8" hidden="false" customHeight="false" outlineLevel="0" collapsed="false">
      <c r="B40" s="9" t="s">
        <v>1595</v>
      </c>
      <c r="C40" s="0" t="n">
        <v>2</v>
      </c>
      <c r="E40" s="23" t="n">
        <f aca="false">C40/SUM(C$9:C$92)</f>
        <v>0.00421052631578947</v>
      </c>
      <c r="G40" s="9" t="s">
        <v>1425</v>
      </c>
      <c r="H40" s="0" t="n">
        <v>2</v>
      </c>
      <c r="J40" s="23" t="n">
        <f aca="false">H40/SUM(H$9:H$131)</f>
        <v>0.00363636363636364</v>
      </c>
    </row>
    <row r="41" customFormat="false" ht="12.8" hidden="false" customHeight="false" outlineLevel="0" collapsed="false">
      <c r="B41" s="9" t="s">
        <v>1353</v>
      </c>
      <c r="C41" s="0" t="n">
        <v>2</v>
      </c>
      <c r="E41" s="23" t="n">
        <f aca="false">C41/SUM(C$9:C$92)</f>
        <v>0.00421052631578947</v>
      </c>
      <c r="G41" s="9" t="s">
        <v>1147</v>
      </c>
      <c r="H41" s="0" t="n">
        <v>2</v>
      </c>
      <c r="J41" s="23" t="n">
        <f aca="false">H41/SUM(H$9:H$131)</f>
        <v>0.00363636363636364</v>
      </c>
    </row>
    <row r="42" customFormat="false" ht="12.8" hidden="false" customHeight="false" outlineLevel="0" collapsed="false">
      <c r="B42" s="9" t="s">
        <v>2018</v>
      </c>
      <c r="C42" s="0" t="n">
        <v>1</v>
      </c>
      <c r="E42" s="23" t="n">
        <f aca="false">C42/SUM(C$9:C$92)</f>
        <v>0.00210526315789474</v>
      </c>
      <c r="G42" s="9" t="s">
        <v>2671</v>
      </c>
      <c r="H42" s="0" t="n">
        <v>2</v>
      </c>
      <c r="J42" s="23" t="n">
        <f aca="false">H42/SUM(H$9:H$131)</f>
        <v>0.00363636363636364</v>
      </c>
    </row>
    <row r="43" customFormat="false" ht="12.8" hidden="false" customHeight="false" outlineLevel="0" collapsed="false">
      <c r="B43" s="9" t="s">
        <v>2025</v>
      </c>
      <c r="C43" s="0" t="n">
        <v>1</v>
      </c>
      <c r="E43" s="23" t="n">
        <f aca="false">C43/SUM(C$9:C$92)</f>
        <v>0.00210526315789474</v>
      </c>
      <c r="G43" s="9" t="s">
        <v>2812</v>
      </c>
      <c r="H43" s="0" t="n">
        <v>2</v>
      </c>
      <c r="J43" s="23" t="n">
        <f aca="false">H43/SUM(H$9:H$131)</f>
        <v>0.00363636363636364</v>
      </c>
    </row>
    <row r="44" customFormat="false" ht="12.8" hidden="false" customHeight="false" outlineLevel="0" collapsed="false">
      <c r="B44" s="9" t="s">
        <v>1999</v>
      </c>
      <c r="C44" s="0" t="n">
        <v>1</v>
      </c>
      <c r="E44" s="23" t="n">
        <f aca="false">C44/SUM(C$9:C$92)</f>
        <v>0.00210526315789474</v>
      </c>
      <c r="G44" s="9" t="s">
        <v>2596</v>
      </c>
      <c r="H44" s="0" t="n">
        <v>2</v>
      </c>
      <c r="J44" s="23" t="n">
        <f aca="false">H44/SUM(H$9:H$131)</f>
        <v>0.00363636363636364</v>
      </c>
    </row>
    <row r="45" customFormat="false" ht="12.8" hidden="false" customHeight="false" outlineLevel="0" collapsed="false">
      <c r="B45" s="9" t="s">
        <v>1776</v>
      </c>
      <c r="C45" s="0" t="n">
        <v>1</v>
      </c>
      <c r="E45" s="23" t="n">
        <f aca="false">C45/SUM(C$9:C$92)</f>
        <v>0.00210526315789474</v>
      </c>
      <c r="G45" s="9" t="s">
        <v>2322</v>
      </c>
      <c r="H45" s="0" t="n">
        <v>2</v>
      </c>
      <c r="J45" s="23" t="n">
        <f aca="false">H45/SUM(H$9:H$131)</f>
        <v>0.00363636363636364</v>
      </c>
    </row>
    <row r="46" customFormat="false" ht="12.8" hidden="false" customHeight="false" outlineLevel="0" collapsed="false">
      <c r="B46" s="9" t="s">
        <v>1892</v>
      </c>
      <c r="C46" s="0" t="n">
        <v>1</v>
      </c>
      <c r="E46" s="23" t="n">
        <f aca="false">C46/SUM(C$9:C$92)</f>
        <v>0.00210526315789474</v>
      </c>
      <c r="G46" s="9" t="s">
        <v>1918</v>
      </c>
      <c r="H46" s="0" t="n">
        <v>2</v>
      </c>
      <c r="J46" s="23" t="n">
        <f aca="false">H46/SUM(H$9:H$131)</f>
        <v>0.00363636363636364</v>
      </c>
    </row>
    <row r="47" customFormat="false" ht="12.8" hidden="false" customHeight="false" outlineLevel="0" collapsed="false">
      <c r="B47" s="9" t="s">
        <v>2179</v>
      </c>
      <c r="C47" s="0" t="n">
        <v>1</v>
      </c>
      <c r="E47" s="23" t="n">
        <f aca="false">C47/SUM(C$9:C$92)</f>
        <v>0.00210526315789474</v>
      </c>
      <c r="G47" s="9" t="s">
        <v>1898</v>
      </c>
      <c r="H47" s="0" t="n">
        <v>2</v>
      </c>
      <c r="J47" s="23" t="n">
        <f aca="false">H47/SUM(H$9:H$131)</f>
        <v>0.00363636363636364</v>
      </c>
    </row>
    <row r="48" customFormat="false" ht="12.8" hidden="false" customHeight="false" outlineLevel="0" collapsed="false">
      <c r="B48" s="9" t="s">
        <v>2519</v>
      </c>
      <c r="C48" s="0" t="n">
        <v>1</v>
      </c>
      <c r="E48" s="23" t="n">
        <f aca="false">C48/SUM(C$9:C$92)</f>
        <v>0.00210526315789474</v>
      </c>
      <c r="G48" s="9" t="s">
        <v>1071</v>
      </c>
      <c r="H48" s="0" t="n">
        <v>2</v>
      </c>
      <c r="J48" s="23" t="n">
        <f aca="false">H48/SUM(H$9:H$131)</f>
        <v>0.00363636363636364</v>
      </c>
    </row>
    <row r="49" customFormat="false" ht="12.8" hidden="false" customHeight="false" outlineLevel="0" collapsed="false">
      <c r="B49" s="9" t="s">
        <v>2292</v>
      </c>
      <c r="C49" s="0" t="n">
        <v>1</v>
      </c>
      <c r="E49" s="23" t="n">
        <f aca="false">C49/SUM(C$9:C$92)</f>
        <v>0.00210526315789474</v>
      </c>
      <c r="G49" s="9" t="s">
        <v>1605</v>
      </c>
      <c r="H49" s="0" t="n">
        <v>2</v>
      </c>
      <c r="J49" s="23" t="n">
        <f aca="false">H49/SUM(H$9:H$131)</f>
        <v>0.00363636363636364</v>
      </c>
    </row>
    <row r="50" customFormat="false" ht="12.8" hidden="false" customHeight="false" outlineLevel="0" collapsed="false">
      <c r="B50" s="9" t="s">
        <v>1425</v>
      </c>
      <c r="C50" s="0" t="n">
        <v>1</v>
      </c>
      <c r="E50" s="23" t="n">
        <f aca="false">C50/SUM(C$9:C$92)</f>
        <v>0.00210526315789474</v>
      </c>
      <c r="G50" s="9" t="s">
        <v>2830</v>
      </c>
      <c r="H50" s="0" t="n">
        <v>2</v>
      </c>
      <c r="J50" s="23" t="n">
        <f aca="false">H50/SUM(H$9:H$131)</f>
        <v>0.00363636363636364</v>
      </c>
    </row>
    <row r="51" customFormat="false" ht="12.8" hidden="false" customHeight="false" outlineLevel="0" collapsed="false">
      <c r="B51" s="9" t="s">
        <v>1147</v>
      </c>
      <c r="C51" s="0" t="n">
        <v>1</v>
      </c>
      <c r="E51" s="23" t="n">
        <f aca="false">C51/SUM(C$9:C$92)</f>
        <v>0.00210526315789474</v>
      </c>
      <c r="G51" s="9" t="s">
        <v>2649</v>
      </c>
      <c r="H51" s="0" t="n">
        <v>2</v>
      </c>
      <c r="J51" s="23" t="n">
        <f aca="false">H51/SUM(H$9:H$131)</f>
        <v>0.00363636363636364</v>
      </c>
    </row>
    <row r="52" customFormat="false" ht="12.8" hidden="false" customHeight="false" outlineLevel="0" collapsed="false">
      <c r="B52" s="9" t="s">
        <v>1736</v>
      </c>
      <c r="C52" s="0" t="n">
        <v>1</v>
      </c>
      <c r="E52" s="23" t="n">
        <f aca="false">C52/SUM(C$9:C$92)</f>
        <v>0.00210526315789474</v>
      </c>
      <c r="G52" s="9" t="s">
        <v>772</v>
      </c>
      <c r="H52" s="0" t="n">
        <v>2</v>
      </c>
      <c r="J52" s="23" t="n">
        <f aca="false">H52/SUM(H$9:H$131)</f>
        <v>0.00363636363636364</v>
      </c>
    </row>
    <row r="53" customFormat="false" ht="12.8" hidden="false" customHeight="false" outlineLevel="0" collapsed="false">
      <c r="B53" s="9" t="s">
        <v>1512</v>
      </c>
      <c r="C53" s="0" t="n">
        <v>1</v>
      </c>
      <c r="E53" s="23" t="n">
        <f aca="false">C53/SUM(C$9:C$92)</f>
        <v>0.00210526315789474</v>
      </c>
      <c r="G53" s="9" t="s">
        <v>2654</v>
      </c>
      <c r="H53" s="0" t="n">
        <v>2</v>
      </c>
      <c r="J53" s="23" t="n">
        <f aca="false">H53/SUM(H$9:H$131)</f>
        <v>0.00363636363636364</v>
      </c>
    </row>
    <row r="54" customFormat="false" ht="12.8" hidden="false" customHeight="false" outlineLevel="0" collapsed="false">
      <c r="B54" s="9" t="s">
        <v>1301</v>
      </c>
      <c r="C54" s="0" t="n">
        <v>1</v>
      </c>
      <c r="E54" s="23" t="n">
        <f aca="false">C54/SUM(C$9:C$92)</f>
        <v>0.00210526315789474</v>
      </c>
      <c r="G54" s="9" t="s">
        <v>734</v>
      </c>
      <c r="H54" s="0" t="n">
        <v>2</v>
      </c>
      <c r="J54" s="23" t="n">
        <f aca="false">H54/SUM(H$9:H$131)</f>
        <v>0.00363636363636364</v>
      </c>
    </row>
    <row r="55" customFormat="false" ht="12.8" hidden="false" customHeight="false" outlineLevel="0" collapsed="false">
      <c r="B55" s="9" t="s">
        <v>2217</v>
      </c>
      <c r="C55" s="0" t="n">
        <v>1</v>
      </c>
      <c r="E55" s="23" t="n">
        <f aca="false">C55/SUM(C$9:C$92)</f>
        <v>0.00210526315789474</v>
      </c>
      <c r="G55" s="9" t="s">
        <v>1886</v>
      </c>
      <c r="H55" s="0" t="n">
        <v>2</v>
      </c>
      <c r="J55" s="23" t="n">
        <f aca="false">H55/SUM(H$9:H$131)</f>
        <v>0.00363636363636364</v>
      </c>
    </row>
    <row r="56" customFormat="false" ht="12.8" hidden="false" customHeight="false" outlineLevel="0" collapsed="false">
      <c r="B56" s="9" t="s">
        <v>964</v>
      </c>
      <c r="C56" s="0" t="n">
        <v>1</v>
      </c>
      <c r="E56" s="23" t="n">
        <f aca="false">C56/SUM(C$9:C$92)</f>
        <v>0.00210526315789474</v>
      </c>
      <c r="G56" s="9" t="s">
        <v>1342</v>
      </c>
      <c r="H56" s="0" t="n">
        <v>2</v>
      </c>
      <c r="J56" s="23" t="n">
        <f aca="false">H56/SUM(H$9:H$131)</f>
        <v>0.00363636363636364</v>
      </c>
    </row>
    <row r="57" customFormat="false" ht="12.8" hidden="false" customHeight="false" outlineLevel="0" collapsed="false">
      <c r="B57" s="9" t="s">
        <v>1626</v>
      </c>
      <c r="C57" s="0" t="n">
        <v>1</v>
      </c>
      <c r="E57" s="23" t="n">
        <f aca="false">C57/SUM(C$9:C$92)</f>
        <v>0.00210526315789474</v>
      </c>
      <c r="G57" s="9" t="s">
        <v>2613</v>
      </c>
      <c r="H57" s="0" t="n">
        <v>1</v>
      </c>
      <c r="J57" s="23" t="n">
        <f aca="false">H57/SUM(H$9:H$131)</f>
        <v>0.00181818181818182</v>
      </c>
    </row>
    <row r="58" customFormat="false" ht="12.8" hidden="false" customHeight="false" outlineLevel="0" collapsed="false">
      <c r="B58" s="9" t="s">
        <v>1254</v>
      </c>
      <c r="C58" s="0" t="n">
        <v>1</v>
      </c>
      <c r="E58" s="23" t="n">
        <f aca="false">C58/SUM(C$9:C$92)</f>
        <v>0.00210526315789474</v>
      </c>
      <c r="G58" s="9" t="s">
        <v>2018</v>
      </c>
      <c r="H58" s="0" t="n">
        <v>1</v>
      </c>
      <c r="J58" s="23" t="n">
        <f aca="false">H58/SUM(H$9:H$131)</f>
        <v>0.00181818181818182</v>
      </c>
    </row>
    <row r="59" customFormat="false" ht="12.8" hidden="false" customHeight="false" outlineLevel="0" collapsed="false">
      <c r="B59" s="9" t="s">
        <v>2502</v>
      </c>
      <c r="C59" s="0" t="n">
        <v>1</v>
      </c>
      <c r="E59" s="23" t="n">
        <f aca="false">C59/SUM(C$9:C$92)</f>
        <v>0.00210526315789474</v>
      </c>
      <c r="G59" s="9" t="s">
        <v>2025</v>
      </c>
      <c r="H59" s="0" t="n">
        <v>1</v>
      </c>
      <c r="J59" s="23" t="n">
        <f aca="false">H59/SUM(H$9:H$131)</f>
        <v>0.00181818181818182</v>
      </c>
    </row>
    <row r="60" customFormat="false" ht="12.8" hidden="false" customHeight="false" outlineLevel="0" collapsed="false">
      <c r="B60" s="9" t="s">
        <v>1986</v>
      </c>
      <c r="C60" s="0" t="n">
        <v>1</v>
      </c>
      <c r="E60" s="23" t="n">
        <f aca="false">C60/SUM(C$9:C$92)</f>
        <v>0.00210526315789474</v>
      </c>
      <c r="G60" s="9" t="s">
        <v>250</v>
      </c>
      <c r="H60" s="0" t="n">
        <v>1</v>
      </c>
      <c r="J60" s="23" t="n">
        <f aca="false">H60/SUM(H$9:H$131)</f>
        <v>0.00181818181818182</v>
      </c>
    </row>
    <row r="61" customFormat="false" ht="12.8" hidden="false" customHeight="false" outlineLevel="0" collapsed="false">
      <c r="B61" s="9" t="s">
        <v>2411</v>
      </c>
      <c r="C61" s="0" t="n">
        <v>1</v>
      </c>
      <c r="E61" s="23" t="n">
        <f aca="false">C61/SUM(C$9:C$92)</f>
        <v>0.00210526315789474</v>
      </c>
      <c r="G61" s="9" t="s">
        <v>2776</v>
      </c>
      <c r="H61" s="0" t="n">
        <v>1</v>
      </c>
      <c r="J61" s="23" t="n">
        <f aca="false">H61/SUM(H$9:H$131)</f>
        <v>0.00181818181818182</v>
      </c>
    </row>
    <row r="62" customFormat="false" ht="12.8" hidden="false" customHeight="false" outlineLevel="0" collapsed="false">
      <c r="B62" s="9" t="s">
        <v>637</v>
      </c>
      <c r="C62" s="0" t="n">
        <v>1</v>
      </c>
      <c r="E62" s="23" t="n">
        <f aca="false">C62/SUM(C$9:C$92)</f>
        <v>0.00210526315789474</v>
      </c>
      <c r="G62" s="9" t="s">
        <v>1506</v>
      </c>
      <c r="H62" s="0" t="n">
        <v>1</v>
      </c>
      <c r="J62" s="23" t="n">
        <f aca="false">H62/SUM(H$9:H$131)</f>
        <v>0.00181818181818182</v>
      </c>
    </row>
    <row r="63" customFormat="false" ht="12.8" hidden="false" customHeight="false" outlineLevel="0" collapsed="false">
      <c r="B63" s="9" t="s">
        <v>2322</v>
      </c>
      <c r="C63" s="0" t="n">
        <v>1</v>
      </c>
      <c r="E63" s="23" t="n">
        <f aca="false">C63/SUM(C$9:C$92)</f>
        <v>0.00210526315789474</v>
      </c>
      <c r="G63" s="9" t="s">
        <v>2664</v>
      </c>
      <c r="H63" s="0" t="n">
        <v>1</v>
      </c>
      <c r="J63" s="23" t="n">
        <f aca="false">H63/SUM(H$9:H$131)</f>
        <v>0.00181818181818182</v>
      </c>
    </row>
    <row r="64" customFormat="false" ht="12.8" hidden="false" customHeight="false" outlineLevel="0" collapsed="false">
      <c r="B64" s="9" t="s">
        <v>1918</v>
      </c>
      <c r="C64" s="0" t="n">
        <v>1</v>
      </c>
      <c r="E64" s="23" t="n">
        <f aca="false">C64/SUM(C$9:C$92)</f>
        <v>0.00210526315789474</v>
      </c>
      <c r="G64" s="9" t="s">
        <v>2715</v>
      </c>
      <c r="H64" s="0" t="n">
        <v>1</v>
      </c>
      <c r="J64" s="23" t="n">
        <f aca="false">H64/SUM(H$9:H$131)</f>
        <v>0.00181818181818182</v>
      </c>
    </row>
    <row r="65" customFormat="false" ht="12.8" hidden="false" customHeight="false" outlineLevel="0" collapsed="false">
      <c r="B65" s="9" t="s">
        <v>1476</v>
      </c>
      <c r="C65" s="0" t="n">
        <v>1</v>
      </c>
      <c r="E65" s="23" t="n">
        <f aca="false">C65/SUM(C$9:C$92)</f>
        <v>0.00210526315789474</v>
      </c>
      <c r="G65" s="9" t="s">
        <v>2793</v>
      </c>
      <c r="H65" s="0" t="n">
        <v>1</v>
      </c>
      <c r="J65" s="23" t="n">
        <f aca="false">H65/SUM(H$9:H$131)</f>
        <v>0.00181818181818182</v>
      </c>
    </row>
    <row r="66" customFormat="false" ht="12.8" hidden="false" customHeight="false" outlineLevel="0" collapsed="false">
      <c r="B66" s="9" t="s">
        <v>87</v>
      </c>
      <c r="C66" s="0" t="n">
        <v>1</v>
      </c>
      <c r="E66" s="23" t="n">
        <f aca="false">C66/SUM(C$9:C$92)</f>
        <v>0.00210526315789474</v>
      </c>
      <c r="G66" s="9" t="s">
        <v>2819</v>
      </c>
      <c r="H66" s="0" t="n">
        <v>1</v>
      </c>
      <c r="J66" s="23" t="n">
        <f aca="false">H66/SUM(H$9:H$131)</f>
        <v>0.00181818181818182</v>
      </c>
    </row>
    <row r="67" customFormat="false" ht="12.8" hidden="false" customHeight="false" outlineLevel="0" collapsed="false">
      <c r="B67" s="9" t="s">
        <v>2295</v>
      </c>
      <c r="C67" s="0" t="n">
        <v>1</v>
      </c>
      <c r="E67" s="23" t="n">
        <f aca="false">C67/SUM(C$9:C$92)</f>
        <v>0.00210526315789474</v>
      </c>
      <c r="G67" s="9" t="s">
        <v>2267</v>
      </c>
      <c r="H67" s="0" t="n">
        <v>1</v>
      </c>
      <c r="J67" s="23" t="n">
        <f aca="false">H67/SUM(H$9:H$131)</f>
        <v>0.00181818181818182</v>
      </c>
    </row>
    <row r="68" customFormat="false" ht="12.8" hidden="false" customHeight="false" outlineLevel="0" collapsed="false">
      <c r="B68" s="9" t="s">
        <v>1685</v>
      </c>
      <c r="C68" s="0" t="n">
        <v>1</v>
      </c>
      <c r="E68" s="23" t="n">
        <f aca="false">C68/SUM(C$9:C$92)</f>
        <v>0.00210526315789474</v>
      </c>
      <c r="G68" s="9" t="s">
        <v>2589</v>
      </c>
      <c r="H68" s="0" t="n">
        <v>1</v>
      </c>
      <c r="J68" s="23" t="n">
        <f aca="false">H68/SUM(H$9:H$131)</f>
        <v>0.00181818181818182</v>
      </c>
    </row>
    <row r="69" customFormat="false" ht="12.8" hidden="false" customHeight="false" outlineLevel="0" collapsed="false">
      <c r="B69" s="9" t="s">
        <v>1765</v>
      </c>
      <c r="C69" s="0" t="n">
        <v>1</v>
      </c>
      <c r="E69" s="23" t="n">
        <f aca="false">C69/SUM(C$9:C$92)</f>
        <v>0.00210526315789474</v>
      </c>
      <c r="G69" s="9" t="s">
        <v>791</v>
      </c>
      <c r="H69" s="0" t="n">
        <v>1</v>
      </c>
      <c r="J69" s="23" t="n">
        <f aca="false">H69/SUM(H$9:H$131)</f>
        <v>0.00181818181818182</v>
      </c>
    </row>
    <row r="70" customFormat="false" ht="12.8" hidden="false" customHeight="false" outlineLevel="0" collapsed="false">
      <c r="B70" s="9" t="s">
        <v>1956</v>
      </c>
      <c r="C70" s="0" t="n">
        <v>1</v>
      </c>
      <c r="E70" s="23" t="n">
        <f aca="false">C70/SUM(C$9:C$92)</f>
        <v>0.00210526315789474</v>
      </c>
      <c r="G70" s="9" t="s">
        <v>2292</v>
      </c>
      <c r="H70" s="0" t="n">
        <v>1</v>
      </c>
      <c r="J70" s="23" t="n">
        <f aca="false">H70/SUM(H$9:H$131)</f>
        <v>0.00181818181818182</v>
      </c>
    </row>
    <row r="71" customFormat="false" ht="12.8" hidden="false" customHeight="false" outlineLevel="0" collapsed="false">
      <c r="B71" s="9" t="s">
        <v>582</v>
      </c>
      <c r="C71" s="0" t="n">
        <v>1</v>
      </c>
      <c r="E71" s="23" t="n">
        <f aca="false">C71/SUM(C$9:C$92)</f>
        <v>0.00210526315789474</v>
      </c>
      <c r="G71" s="9" t="s">
        <v>2746</v>
      </c>
      <c r="H71" s="0" t="n">
        <v>1</v>
      </c>
      <c r="J71" s="23" t="n">
        <f aca="false">H71/SUM(H$9:H$131)</f>
        <v>0.00181818181818182</v>
      </c>
    </row>
    <row r="72" customFormat="false" ht="12.8" hidden="false" customHeight="false" outlineLevel="0" collapsed="false">
      <c r="B72" s="9" t="s">
        <v>1980</v>
      </c>
      <c r="C72" s="0" t="n">
        <v>1</v>
      </c>
      <c r="E72" s="23" t="n">
        <f aca="false">C72/SUM(C$9:C$92)</f>
        <v>0.00210526315789474</v>
      </c>
      <c r="G72" s="9" t="s">
        <v>2799</v>
      </c>
      <c r="H72" s="0" t="n">
        <v>1</v>
      </c>
      <c r="J72" s="23" t="n">
        <f aca="false">H72/SUM(H$9:H$131)</f>
        <v>0.00181818181818182</v>
      </c>
    </row>
    <row r="73" customFormat="false" ht="12.8" hidden="false" customHeight="false" outlineLevel="0" collapsed="false">
      <c r="B73" s="9" t="s">
        <v>1459</v>
      </c>
      <c r="C73" s="0" t="n">
        <v>1</v>
      </c>
      <c r="E73" s="23" t="n">
        <f aca="false">C73/SUM(C$9:C$92)</f>
        <v>0.00210526315789474</v>
      </c>
      <c r="G73" s="9" t="s">
        <v>2679</v>
      </c>
      <c r="H73" s="0" t="n">
        <v>1</v>
      </c>
      <c r="J73" s="23" t="n">
        <f aca="false">H73/SUM(H$9:H$131)</f>
        <v>0.00181818181818182</v>
      </c>
    </row>
    <row r="74" customFormat="false" ht="12.8" hidden="false" customHeight="false" outlineLevel="0" collapsed="false">
      <c r="B74" s="9" t="s">
        <v>2038</v>
      </c>
      <c r="C74" s="0" t="n">
        <v>1</v>
      </c>
      <c r="E74" s="23" t="n">
        <f aca="false">C74/SUM(C$9:C$92)</f>
        <v>0.00210526315789474</v>
      </c>
      <c r="G74" s="9" t="s">
        <v>1512</v>
      </c>
      <c r="H74" s="0" t="n">
        <v>1</v>
      </c>
      <c r="J74" s="23" t="n">
        <f aca="false">H74/SUM(H$9:H$131)</f>
        <v>0.00181818181818182</v>
      </c>
    </row>
    <row r="75" customFormat="false" ht="12.8" hidden="false" customHeight="false" outlineLevel="0" collapsed="false">
      <c r="B75" s="9" t="s">
        <v>1929</v>
      </c>
      <c r="C75" s="0" t="n">
        <v>1</v>
      </c>
      <c r="E75" s="23" t="n">
        <f aca="false">C75/SUM(C$9:C$92)</f>
        <v>0.00210526315789474</v>
      </c>
      <c r="G75" s="9" t="s">
        <v>2666</v>
      </c>
      <c r="H75" s="0" t="n">
        <v>1</v>
      </c>
      <c r="J75" s="23" t="n">
        <f aca="false">H75/SUM(H$9:H$131)</f>
        <v>0.00181818181818182</v>
      </c>
    </row>
    <row r="76" customFormat="false" ht="12.8" hidden="false" customHeight="false" outlineLevel="0" collapsed="false">
      <c r="B76" s="9" t="s">
        <v>1787</v>
      </c>
      <c r="C76" s="0" t="n">
        <v>1</v>
      </c>
      <c r="E76" s="23" t="n">
        <f aca="false">C76/SUM(C$9:C$92)</f>
        <v>0.00210526315789474</v>
      </c>
      <c r="G76" s="9" t="s">
        <v>2773</v>
      </c>
      <c r="H76" s="0" t="n">
        <v>1</v>
      </c>
      <c r="J76" s="23" t="n">
        <f aca="false">H76/SUM(H$9:H$131)</f>
        <v>0.00181818181818182</v>
      </c>
    </row>
    <row r="77" customFormat="false" ht="12.8" hidden="false" customHeight="false" outlineLevel="0" collapsed="false">
      <c r="B77" s="9" t="s">
        <v>1953</v>
      </c>
      <c r="C77" s="0" t="n">
        <v>1</v>
      </c>
      <c r="E77" s="23" t="n">
        <f aca="false">C77/SUM(C$9:C$92)</f>
        <v>0.00210526315789474</v>
      </c>
      <c r="G77" s="9" t="s">
        <v>2217</v>
      </c>
      <c r="H77" s="0" t="n">
        <v>1</v>
      </c>
      <c r="J77" s="23" t="n">
        <f aca="false">H77/SUM(H$9:H$131)</f>
        <v>0.00181818181818182</v>
      </c>
    </row>
    <row r="78" customFormat="false" ht="12.8" hidden="false" customHeight="false" outlineLevel="0" collapsed="false">
      <c r="B78" s="9" t="s">
        <v>1992</v>
      </c>
      <c r="C78" s="0" t="n">
        <v>1</v>
      </c>
      <c r="E78" s="23" t="n">
        <f aca="false">C78/SUM(C$9:C$92)</f>
        <v>0.00210526315789474</v>
      </c>
      <c r="G78" s="9" t="s">
        <v>1626</v>
      </c>
      <c r="H78" s="0" t="n">
        <v>1</v>
      </c>
      <c r="J78" s="23" t="n">
        <f aca="false">H78/SUM(H$9:H$131)</f>
        <v>0.00181818181818182</v>
      </c>
    </row>
    <row r="79" customFormat="false" ht="12.8" hidden="false" customHeight="false" outlineLevel="0" collapsed="false">
      <c r="B79" s="9" t="s">
        <v>772</v>
      </c>
      <c r="C79" s="0" t="n">
        <v>1</v>
      </c>
      <c r="E79" s="23" t="n">
        <f aca="false">C79/SUM(C$9:C$92)</f>
        <v>0.00210526315789474</v>
      </c>
      <c r="G79" s="9" t="s">
        <v>2771</v>
      </c>
      <c r="H79" s="0" t="n">
        <v>1</v>
      </c>
      <c r="J79" s="23" t="n">
        <f aca="false">H79/SUM(H$9:H$131)</f>
        <v>0.00181818181818182</v>
      </c>
    </row>
    <row r="80" customFormat="false" ht="12.8" hidden="false" customHeight="false" outlineLevel="0" collapsed="false">
      <c r="B80" s="9" t="s">
        <v>599</v>
      </c>
      <c r="C80" s="0" t="n">
        <v>1</v>
      </c>
      <c r="E80" s="23" t="n">
        <f aca="false">C80/SUM(C$9:C$92)</f>
        <v>0.00210526315789474</v>
      </c>
      <c r="G80" s="9" t="s">
        <v>2782</v>
      </c>
      <c r="H80" s="0" t="n">
        <v>1</v>
      </c>
      <c r="J80" s="23" t="n">
        <f aca="false">H80/SUM(H$9:H$131)</f>
        <v>0.00181818181818182</v>
      </c>
    </row>
    <row r="81" customFormat="false" ht="12.8" hidden="false" customHeight="false" outlineLevel="0" collapsed="false">
      <c r="B81" s="9" t="s">
        <v>1747</v>
      </c>
      <c r="C81" s="0" t="n">
        <v>1</v>
      </c>
      <c r="E81" s="23" t="n">
        <f aca="false">C81/SUM(C$9:C$92)</f>
        <v>0.00210526315789474</v>
      </c>
      <c r="G81" s="9" t="s">
        <v>2502</v>
      </c>
      <c r="H81" s="0" t="n">
        <v>1</v>
      </c>
      <c r="J81" s="23" t="n">
        <f aca="false">H81/SUM(H$9:H$131)</f>
        <v>0.00181818181818182</v>
      </c>
    </row>
    <row r="82" customFormat="false" ht="12.8" hidden="false" customHeight="false" outlineLevel="0" collapsed="false">
      <c r="B82" s="9" t="s">
        <v>2153</v>
      </c>
      <c r="C82" s="0" t="n">
        <v>1</v>
      </c>
      <c r="E82" s="23" t="n">
        <f aca="false">C82/SUM(C$9:C$92)</f>
        <v>0.00210526315789474</v>
      </c>
      <c r="G82" s="9" t="s">
        <v>2775</v>
      </c>
      <c r="H82" s="0" t="n">
        <v>1</v>
      </c>
      <c r="J82" s="23" t="n">
        <f aca="false">H82/SUM(H$9:H$131)</f>
        <v>0.00181818181818182</v>
      </c>
    </row>
    <row r="83" customFormat="false" ht="12.8" hidden="false" customHeight="false" outlineLevel="0" collapsed="false">
      <c r="B83" s="9" t="s">
        <v>1946</v>
      </c>
      <c r="C83" s="0" t="n">
        <v>1</v>
      </c>
      <c r="E83" s="23" t="n">
        <f aca="false">C83/SUM(C$9:C$92)</f>
        <v>0.00210526315789474</v>
      </c>
      <c r="G83" s="9" t="s">
        <v>2677</v>
      </c>
      <c r="H83" s="0" t="n">
        <v>1</v>
      </c>
      <c r="J83" s="23" t="n">
        <f aca="false">H83/SUM(H$9:H$131)</f>
        <v>0.00181818181818182</v>
      </c>
    </row>
    <row r="84" customFormat="false" ht="12.8" hidden="false" customHeight="false" outlineLevel="0" collapsed="false">
      <c r="B84" s="9" t="s">
        <v>1886</v>
      </c>
      <c r="C84" s="0" t="n">
        <v>1</v>
      </c>
      <c r="E84" s="23" t="n">
        <f aca="false">C84/SUM(C$9:C$92)</f>
        <v>0.00210526315789474</v>
      </c>
      <c r="G84" s="9" t="s">
        <v>2719</v>
      </c>
      <c r="H84" s="0" t="n">
        <v>1</v>
      </c>
      <c r="J84" s="23" t="n">
        <f aca="false">H84/SUM(H$9:H$131)</f>
        <v>0.00181818181818182</v>
      </c>
    </row>
    <row r="85" customFormat="false" ht="12.8" hidden="false" customHeight="false" outlineLevel="0" collapsed="false">
      <c r="B85" s="9" t="s">
        <v>1904</v>
      </c>
      <c r="C85" s="0" t="n">
        <v>1</v>
      </c>
      <c r="E85" s="23" t="n">
        <f aca="false">C85/SUM(C$9:C$92)</f>
        <v>0.00210526315789474</v>
      </c>
      <c r="G85" s="9" t="s">
        <v>2822</v>
      </c>
      <c r="H85" s="0" t="n">
        <v>1</v>
      </c>
      <c r="J85" s="23" t="n">
        <f aca="false">H85/SUM(H$9:H$131)</f>
        <v>0.00181818181818182</v>
      </c>
    </row>
    <row r="86" customFormat="false" ht="12.8" hidden="false" customHeight="false" outlineLevel="0" collapsed="false">
      <c r="B86" s="9" t="s">
        <v>2034</v>
      </c>
      <c r="C86" s="0" t="n">
        <v>1</v>
      </c>
      <c r="E86" s="23" t="n">
        <f aca="false">C86/SUM(C$9:C$92)</f>
        <v>0.00210526315789474</v>
      </c>
      <c r="G86" s="9" t="s">
        <v>2788</v>
      </c>
      <c r="H86" s="0" t="n">
        <v>1</v>
      </c>
      <c r="J86" s="23" t="n">
        <f aca="false">H86/SUM(H$9:H$131)</f>
        <v>0.00181818181818182</v>
      </c>
    </row>
    <row r="87" customFormat="false" ht="12.8" hidden="false" customHeight="false" outlineLevel="0" collapsed="false">
      <c r="B87" s="9" t="s">
        <v>2036</v>
      </c>
      <c r="C87" s="0" t="n">
        <v>1</v>
      </c>
      <c r="E87" s="23" t="n">
        <f aca="false">C87/SUM(C$9:C$92)</f>
        <v>0.00210526315789474</v>
      </c>
      <c r="G87" s="9" t="s">
        <v>637</v>
      </c>
      <c r="H87" s="0" t="n">
        <v>1</v>
      </c>
      <c r="J87" s="23" t="n">
        <f aca="false">H87/SUM(H$9:H$131)</f>
        <v>0.00181818181818182</v>
      </c>
    </row>
    <row r="88" customFormat="false" ht="12.8" hidden="false" customHeight="false" outlineLevel="0" collapsed="false">
      <c r="B88" s="9" t="s">
        <v>1075</v>
      </c>
      <c r="C88" s="0" t="n">
        <v>1</v>
      </c>
      <c r="E88" s="23" t="n">
        <f aca="false">C88/SUM(C$9:C$92)</f>
        <v>0.00210526315789474</v>
      </c>
      <c r="G88" s="9" t="s">
        <v>2615</v>
      </c>
      <c r="H88" s="0" t="n">
        <v>1</v>
      </c>
      <c r="J88" s="23" t="n">
        <f aca="false">H88/SUM(H$9:H$131)</f>
        <v>0.00181818181818182</v>
      </c>
    </row>
    <row r="89" customFormat="false" ht="12.8" hidden="false" customHeight="false" outlineLevel="0" collapsed="false">
      <c r="B89" s="9" t="s">
        <v>1269</v>
      </c>
      <c r="C89" s="0" t="n">
        <v>1</v>
      </c>
      <c r="E89" s="23" t="n">
        <f aca="false">C89/SUM(C$9:C$92)</f>
        <v>0.00210526315789474</v>
      </c>
      <c r="G89" s="9" t="s">
        <v>1476</v>
      </c>
      <c r="H89" s="0" t="n">
        <v>1</v>
      </c>
      <c r="J89" s="23" t="n">
        <f aca="false">H89/SUM(H$9:H$131)</f>
        <v>0.00181818181818182</v>
      </c>
    </row>
    <row r="90" customFormat="false" ht="12.8" hidden="false" customHeight="false" outlineLevel="0" collapsed="false">
      <c r="B90" s="9" t="s">
        <v>2535</v>
      </c>
      <c r="C90" s="0" t="n">
        <v>1</v>
      </c>
      <c r="E90" s="23" t="n">
        <f aca="false">C90/SUM(C$9:C$92)</f>
        <v>0.00210526315789474</v>
      </c>
      <c r="G90" s="9" t="s">
        <v>2828</v>
      </c>
      <c r="H90" s="0" t="n">
        <v>1</v>
      </c>
      <c r="J90" s="23" t="n">
        <f aca="false">H90/SUM(H$9:H$131)</f>
        <v>0.00181818181818182</v>
      </c>
    </row>
    <row r="91" customFormat="false" ht="12.8" hidden="false" customHeight="false" outlineLevel="0" collapsed="false">
      <c r="B91" s="9" t="s">
        <v>1085</v>
      </c>
      <c r="C91" s="0" t="n">
        <v>1</v>
      </c>
      <c r="E91" s="23" t="n">
        <f aca="false">C91/SUM(C$9:C$92)</f>
        <v>0.00210526315789474</v>
      </c>
      <c r="G91" s="9" t="s">
        <v>546</v>
      </c>
      <c r="H91" s="0" t="n">
        <v>1</v>
      </c>
      <c r="J91" s="23" t="n">
        <f aca="false">H91/SUM(H$9:H$131)</f>
        <v>0.00181818181818182</v>
      </c>
    </row>
    <row r="92" customFormat="false" ht="12.8" hidden="false" customHeight="false" outlineLevel="0" collapsed="false">
      <c r="B92" s="9" t="s">
        <v>1029</v>
      </c>
      <c r="C92" s="0" t="n">
        <v>1</v>
      </c>
      <c r="E92" s="23" t="n">
        <f aca="false">C92/SUM(C$9:C$92)</f>
        <v>0.00210526315789474</v>
      </c>
      <c r="G92" s="9" t="s">
        <v>2647</v>
      </c>
      <c r="H92" s="0" t="n">
        <v>1</v>
      </c>
      <c r="J92" s="23" t="n">
        <f aca="false">H92/SUM(H$9:H$131)</f>
        <v>0.00181818181818182</v>
      </c>
    </row>
    <row r="93" customFormat="false" ht="12.8" hidden="false" customHeight="false" outlineLevel="0" collapsed="false">
      <c r="G93" s="9" t="s">
        <v>2692</v>
      </c>
      <c r="H93" s="0" t="n">
        <v>1</v>
      </c>
      <c r="J93" s="23" t="n">
        <f aca="false">H93/SUM(H$9:H$131)</f>
        <v>0.00181818181818182</v>
      </c>
    </row>
    <row r="94" customFormat="false" ht="12.8" hidden="false" customHeight="false" outlineLevel="0" collapsed="false">
      <c r="G94" s="9" t="s">
        <v>2783</v>
      </c>
      <c r="H94" s="0" t="n">
        <v>1</v>
      </c>
      <c r="J94" s="23" t="n">
        <f aca="false">H94/SUM(H$9:H$131)</f>
        <v>0.00181818181818182</v>
      </c>
    </row>
    <row r="95" customFormat="false" ht="12.8" hidden="false" customHeight="false" outlineLevel="0" collapsed="false">
      <c r="G95" s="9" t="s">
        <v>1765</v>
      </c>
      <c r="H95" s="0" t="n">
        <v>1</v>
      </c>
      <c r="J95" s="23" t="n">
        <f aca="false">H95/SUM(H$9:H$131)</f>
        <v>0.00181818181818182</v>
      </c>
    </row>
    <row r="96" customFormat="false" ht="12.8" hidden="false" customHeight="false" outlineLevel="0" collapsed="false">
      <c r="G96" s="9" t="s">
        <v>2669</v>
      </c>
      <c r="H96" s="0" t="n">
        <v>1</v>
      </c>
      <c r="J96" s="23" t="n">
        <f aca="false">H96/SUM(H$9:H$131)</f>
        <v>0.00181818181818182</v>
      </c>
    </row>
    <row r="97" customFormat="false" ht="12.8" hidden="false" customHeight="false" outlineLevel="0" collapsed="false">
      <c r="G97" s="9" t="s">
        <v>2798</v>
      </c>
      <c r="H97" s="0" t="n">
        <v>1</v>
      </c>
      <c r="J97" s="23" t="n">
        <f aca="false">H97/SUM(H$9:H$131)</f>
        <v>0.00181818181818182</v>
      </c>
    </row>
    <row r="98" customFormat="false" ht="12.8" hidden="false" customHeight="false" outlineLevel="0" collapsed="false">
      <c r="G98" s="9" t="s">
        <v>2766</v>
      </c>
      <c r="H98" s="0" t="n">
        <v>1</v>
      </c>
      <c r="J98" s="23" t="n">
        <f aca="false">H98/SUM(H$9:H$131)</f>
        <v>0.00181818181818182</v>
      </c>
    </row>
    <row r="99" customFormat="false" ht="12.8" hidden="false" customHeight="false" outlineLevel="0" collapsed="false">
      <c r="G99" s="9" t="s">
        <v>582</v>
      </c>
      <c r="H99" s="0" t="n">
        <v>1</v>
      </c>
      <c r="J99" s="23" t="n">
        <f aca="false">H99/SUM(H$9:H$131)</f>
        <v>0.00181818181818182</v>
      </c>
    </row>
    <row r="100" customFormat="false" ht="12.8" hidden="false" customHeight="false" outlineLevel="0" collapsed="false">
      <c r="G100" s="9" t="s">
        <v>1031</v>
      </c>
      <c r="H100" s="0" t="n">
        <v>1</v>
      </c>
      <c r="J100" s="23" t="n">
        <f aca="false">H100/SUM(H$9:H$131)</f>
        <v>0.00181818181818182</v>
      </c>
    </row>
    <row r="101" customFormat="false" ht="12.8" hidden="false" customHeight="false" outlineLevel="0" collapsed="false">
      <c r="G101" s="9" t="s">
        <v>1980</v>
      </c>
      <c r="H101" s="0" t="n">
        <v>1</v>
      </c>
      <c r="J101" s="23" t="n">
        <f aca="false">H101/SUM(H$9:H$131)</f>
        <v>0.00181818181818182</v>
      </c>
    </row>
    <row r="102" customFormat="false" ht="12.8" hidden="false" customHeight="false" outlineLevel="0" collapsed="false">
      <c r="G102" s="9" t="s">
        <v>1459</v>
      </c>
      <c r="H102" s="0" t="n">
        <v>1</v>
      </c>
      <c r="J102" s="23" t="n">
        <f aca="false">H102/SUM(H$9:H$131)</f>
        <v>0.00181818181818182</v>
      </c>
    </row>
    <row r="103" customFormat="false" ht="12.8" hidden="false" customHeight="false" outlineLevel="0" collapsed="false">
      <c r="G103" s="9" t="s">
        <v>2701</v>
      </c>
      <c r="H103" s="0" t="n">
        <v>1</v>
      </c>
      <c r="J103" s="23" t="n">
        <f aca="false">H103/SUM(H$9:H$131)</f>
        <v>0.00181818181818182</v>
      </c>
    </row>
    <row r="104" customFormat="false" ht="12.8" hidden="false" customHeight="false" outlineLevel="0" collapsed="false">
      <c r="G104" s="9" t="s">
        <v>2826</v>
      </c>
      <c r="H104" s="0" t="n">
        <v>1</v>
      </c>
      <c r="J104" s="23" t="n">
        <f aca="false">H104/SUM(H$9:H$131)</f>
        <v>0.00181818181818182</v>
      </c>
    </row>
    <row r="105" customFormat="false" ht="12.8" hidden="false" customHeight="false" outlineLevel="0" collapsed="false">
      <c r="G105" s="9" t="s">
        <v>2778</v>
      </c>
      <c r="H105" s="0" t="n">
        <v>1</v>
      </c>
      <c r="J105" s="23" t="n">
        <f aca="false">H105/SUM(H$9:H$131)</f>
        <v>0.00181818181818182</v>
      </c>
    </row>
    <row r="106" customFormat="false" ht="12.8" hidden="false" customHeight="false" outlineLevel="0" collapsed="false">
      <c r="G106" s="9" t="s">
        <v>2607</v>
      </c>
      <c r="H106" s="0" t="n">
        <v>1</v>
      </c>
      <c r="J106" s="23" t="n">
        <f aca="false">H106/SUM(H$9:H$131)</f>
        <v>0.00181818181818182</v>
      </c>
    </row>
    <row r="107" customFormat="false" ht="12.8" hidden="false" customHeight="false" outlineLevel="0" collapsed="false">
      <c r="G107" s="9" t="s">
        <v>1787</v>
      </c>
      <c r="H107" s="0" t="n">
        <v>1</v>
      </c>
      <c r="J107" s="23" t="n">
        <f aca="false">H107/SUM(H$9:H$131)</f>
        <v>0.00181818181818182</v>
      </c>
    </row>
    <row r="108" customFormat="false" ht="12.8" hidden="false" customHeight="false" outlineLevel="0" collapsed="false">
      <c r="G108" s="9" t="s">
        <v>2725</v>
      </c>
      <c r="H108" s="0" t="n">
        <v>1</v>
      </c>
      <c r="J108" s="23" t="n">
        <f aca="false">H108/SUM(H$9:H$131)</f>
        <v>0.00181818181818182</v>
      </c>
    </row>
    <row r="109" customFormat="false" ht="12.8" hidden="false" customHeight="false" outlineLevel="0" collapsed="false">
      <c r="G109" s="9" t="s">
        <v>1953</v>
      </c>
      <c r="H109" s="0" t="n">
        <v>1</v>
      </c>
      <c r="J109" s="23" t="n">
        <f aca="false">H109/SUM(H$9:H$131)</f>
        <v>0.00181818181818182</v>
      </c>
    </row>
    <row r="110" customFormat="false" ht="12.8" hidden="false" customHeight="false" outlineLevel="0" collapsed="false">
      <c r="G110" s="9" t="s">
        <v>2857</v>
      </c>
      <c r="H110" s="0" t="n">
        <v>1</v>
      </c>
      <c r="J110" s="23" t="n">
        <f aca="false">H110/SUM(H$9:H$131)</f>
        <v>0.00181818181818182</v>
      </c>
    </row>
    <row r="111" customFormat="false" ht="12.8" hidden="false" customHeight="false" outlineLevel="0" collapsed="false">
      <c r="G111" s="9" t="s">
        <v>2764</v>
      </c>
      <c r="H111" s="0" t="n">
        <v>1</v>
      </c>
      <c r="J111" s="23" t="n">
        <f aca="false">H111/SUM(H$9:H$131)</f>
        <v>0.00181818181818182</v>
      </c>
    </row>
    <row r="112" customFormat="false" ht="12.8" hidden="false" customHeight="false" outlineLevel="0" collapsed="false">
      <c r="G112" s="9" t="s">
        <v>2684</v>
      </c>
      <c r="H112" s="0" t="n">
        <v>1</v>
      </c>
      <c r="J112" s="23" t="n">
        <f aca="false">H112/SUM(H$9:H$131)</f>
        <v>0.00181818181818182</v>
      </c>
    </row>
    <row r="113" customFormat="false" ht="12.8" hidden="false" customHeight="false" outlineLevel="0" collapsed="false">
      <c r="G113" s="9" t="s">
        <v>2603</v>
      </c>
      <c r="H113" s="0" t="n">
        <v>1</v>
      </c>
      <c r="J113" s="23" t="n">
        <f aca="false">H113/SUM(H$9:H$131)</f>
        <v>0.00181818181818182</v>
      </c>
    </row>
    <row r="114" customFormat="false" ht="12.8" hidden="false" customHeight="false" outlineLevel="0" collapsed="false">
      <c r="G114" s="9" t="s">
        <v>1747</v>
      </c>
      <c r="H114" s="0" t="n">
        <v>1</v>
      </c>
      <c r="J114" s="23" t="n">
        <f aca="false">H114/SUM(H$9:H$131)</f>
        <v>0.00181818181818182</v>
      </c>
    </row>
    <row r="115" customFormat="false" ht="12.8" hidden="false" customHeight="false" outlineLevel="0" collapsed="false">
      <c r="G115" s="9" t="s">
        <v>1946</v>
      </c>
      <c r="H115" s="0" t="n">
        <v>1</v>
      </c>
      <c r="J115" s="23" t="n">
        <f aca="false">H115/SUM(H$9:H$131)</f>
        <v>0.00181818181818182</v>
      </c>
    </row>
    <row r="116" customFormat="false" ht="12.8" hidden="false" customHeight="false" outlineLevel="0" collapsed="false">
      <c r="G116" s="9" t="s">
        <v>2777</v>
      </c>
      <c r="H116" s="0" t="n">
        <v>1</v>
      </c>
      <c r="J116" s="23" t="n">
        <f aca="false">H116/SUM(H$9:H$131)</f>
        <v>0.00181818181818182</v>
      </c>
    </row>
    <row r="117" customFormat="false" ht="12.8" hidden="false" customHeight="false" outlineLevel="0" collapsed="false">
      <c r="G117" s="9" t="s">
        <v>2744</v>
      </c>
      <c r="H117" s="0" t="n">
        <v>1</v>
      </c>
      <c r="J117" s="23" t="n">
        <f aca="false">H117/SUM(H$9:H$131)</f>
        <v>0.00181818181818182</v>
      </c>
    </row>
    <row r="118" customFormat="false" ht="12.8" hidden="false" customHeight="false" outlineLevel="0" collapsed="false">
      <c r="G118" s="9" t="s">
        <v>2816</v>
      </c>
      <c r="H118" s="0" t="n">
        <v>1</v>
      </c>
      <c r="J118" s="23" t="n">
        <f aca="false">H118/SUM(H$9:H$131)</f>
        <v>0.00181818181818182</v>
      </c>
    </row>
    <row r="119" customFormat="false" ht="12.8" hidden="false" customHeight="false" outlineLevel="0" collapsed="false">
      <c r="G119" s="9" t="s">
        <v>520</v>
      </c>
      <c r="H119" s="0" t="n">
        <v>1</v>
      </c>
      <c r="J119" s="23" t="n">
        <f aca="false">H119/SUM(H$9:H$131)</f>
        <v>0.00181818181818182</v>
      </c>
    </row>
    <row r="120" customFormat="false" ht="12.8" hidden="false" customHeight="false" outlineLevel="0" collapsed="false">
      <c r="G120" s="9" t="s">
        <v>2726</v>
      </c>
      <c r="H120" s="0" t="n">
        <v>1</v>
      </c>
      <c r="J120" s="23" t="n">
        <f aca="false">H120/SUM(H$9:H$131)</f>
        <v>0.00181818181818182</v>
      </c>
    </row>
    <row r="121" customFormat="false" ht="12.8" hidden="false" customHeight="false" outlineLevel="0" collapsed="false">
      <c r="G121" s="9" t="s">
        <v>2616</v>
      </c>
      <c r="H121" s="0" t="n">
        <v>1</v>
      </c>
      <c r="J121" s="23" t="n">
        <f aca="false">H121/SUM(H$9:H$131)</f>
        <v>0.00181818181818182</v>
      </c>
    </row>
    <row r="122" customFormat="false" ht="12.8" hidden="false" customHeight="false" outlineLevel="0" collapsed="false">
      <c r="G122" s="9" t="s">
        <v>2710</v>
      </c>
      <c r="H122" s="0" t="n">
        <v>1</v>
      </c>
      <c r="J122" s="23" t="n">
        <f aca="false">H122/SUM(H$9:H$131)</f>
        <v>0.00181818181818182</v>
      </c>
    </row>
    <row r="123" customFormat="false" ht="12.8" hidden="false" customHeight="false" outlineLevel="0" collapsed="false">
      <c r="G123" s="9" t="s">
        <v>2693</v>
      </c>
      <c r="H123" s="0" t="n">
        <v>1</v>
      </c>
      <c r="J123" s="23" t="n">
        <f aca="false">H123/SUM(H$9:H$131)</f>
        <v>0.00181818181818182</v>
      </c>
    </row>
    <row r="124" customFormat="false" ht="12.8" hidden="false" customHeight="false" outlineLevel="0" collapsed="false">
      <c r="G124" s="9" t="s">
        <v>1595</v>
      </c>
      <c r="H124" s="0" t="n">
        <v>1</v>
      </c>
      <c r="J124" s="23" t="n">
        <f aca="false">H124/SUM(H$9:H$131)</f>
        <v>0.00181818181818182</v>
      </c>
    </row>
    <row r="125" customFormat="false" ht="12.8" hidden="false" customHeight="false" outlineLevel="0" collapsed="false">
      <c r="G125" s="9" t="s">
        <v>1269</v>
      </c>
      <c r="H125" s="0" t="n">
        <v>1</v>
      </c>
      <c r="J125" s="23" t="n">
        <f aca="false">H125/SUM(H$9:H$131)</f>
        <v>0.00181818181818182</v>
      </c>
    </row>
    <row r="126" customFormat="false" ht="12.8" hidden="false" customHeight="false" outlineLevel="0" collapsed="false">
      <c r="G126" s="9" t="s">
        <v>2779</v>
      </c>
      <c r="H126" s="0" t="n">
        <v>1</v>
      </c>
      <c r="J126" s="23" t="n">
        <f aca="false">H126/SUM(H$9:H$131)</f>
        <v>0.00181818181818182</v>
      </c>
    </row>
    <row r="127" customFormat="false" ht="12.8" hidden="false" customHeight="false" outlineLevel="0" collapsed="false">
      <c r="G127" s="9" t="s">
        <v>2697</v>
      </c>
      <c r="H127" s="0" t="n">
        <v>1</v>
      </c>
      <c r="J127" s="23" t="n">
        <f aca="false">H127/SUM(H$9:H$131)</f>
        <v>0.00181818181818182</v>
      </c>
    </row>
    <row r="128" customFormat="false" ht="12.8" hidden="false" customHeight="false" outlineLevel="0" collapsed="false">
      <c r="G128" s="9" t="s">
        <v>1085</v>
      </c>
      <c r="H128" s="0" t="n">
        <v>1</v>
      </c>
      <c r="J128" s="23" t="n">
        <f aca="false">H128/SUM(H$9:H$131)</f>
        <v>0.00181818181818182</v>
      </c>
    </row>
    <row r="129" customFormat="false" ht="12.8" hidden="false" customHeight="false" outlineLevel="0" collapsed="false">
      <c r="G129" s="9" t="s">
        <v>2675</v>
      </c>
      <c r="H129" s="0" t="n">
        <v>1</v>
      </c>
      <c r="J129" s="23" t="n">
        <f aca="false">H129/SUM(H$9:H$131)</f>
        <v>0.00181818181818182</v>
      </c>
    </row>
    <row r="130" customFormat="false" ht="12.8" hidden="false" customHeight="false" outlineLevel="0" collapsed="false">
      <c r="G130" s="9" t="s">
        <v>2760</v>
      </c>
      <c r="H130" s="0" t="n">
        <v>1</v>
      </c>
      <c r="J130" s="23" t="n">
        <f aca="false">H130/SUM(H$9:H$131)</f>
        <v>0.00181818181818182</v>
      </c>
    </row>
    <row r="131" customFormat="false" ht="12.8" hidden="false" customHeight="false" outlineLevel="0" collapsed="false">
      <c r="G131" s="9" t="s">
        <v>1353</v>
      </c>
      <c r="H131" s="0" t="n">
        <v>1</v>
      </c>
      <c r="J131" s="23" t="n">
        <f aca="false">H131/SUM(H$9:H$131)</f>
        <v>0.00181818181818182</v>
      </c>
    </row>
  </sheetData>
  <printOptions headings="false" gridLines="false" gridLinesSet="true" horizontalCentered="true" verticalCentered="false"/>
  <pageMargins left="0.629861111111111" right="0.39375" top="0.63125" bottom="0.63125" header="0.39375" footer="0.39375"/>
  <pageSetup paperSize="9" scale="77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1903</TotalTime>
  <Application>LibreOffice/7.3.0.3$Windows_X86_64 LibreOffice_project/0f246aa12d0eee4a0f7adcefbf7c878fc2238db3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2021-02-25T16:33:34Z</dcterms:created>
  <dc:creator>Torsten Zuttermeister</dc:creator>
  <dc:description/>
  <dc:language>de-DE</dc:language>
  <cp:lastModifiedBy>Torsten Zuttermeister</cp:lastModifiedBy>
  <dcterms:modified xsi:type="dcterms:W3CDTF">2022-12-02T14:59:56Z</dcterms:modified>
  <cp:revision>101</cp:revision>
  <dc:subject/>
  <dc:title/>
</cp:coreProperties>
</file>